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X:\Tarifs\Tarifs 2023\"/>
    </mc:Choice>
  </mc:AlternateContent>
  <xr:revisionPtr revIDLastSave="0" documentId="13_ncr:1_{56DABAF2-33CF-4992-8313-53E4E8E7C8AA}" xr6:coauthVersionLast="47" xr6:coauthVersionMax="47" xr10:uidLastSave="{00000000-0000-0000-0000-000000000000}"/>
  <bookViews>
    <workbookView xWindow="-120" yWindow="-16320" windowWidth="29040" windowHeight="15840" tabRatio="500" xr2:uid="{00000000-000D-0000-FFFF-FFFF00000000}"/>
  </bookViews>
  <sheets>
    <sheet name="order Excel holds_volumes" sheetId="7" r:id="rId1"/>
    <sheet name="TOTAL Screws" sheetId="2" state="hidden" r:id="rId2"/>
    <sheet name="information screws" sheetId="4" state="hidden" r:id="rId3"/>
    <sheet name="base vis" sheetId="5" state="hidden" r:id="rId4"/>
  </sheets>
  <definedNames>
    <definedName name="_xlnm._FilterDatabase" localSheetId="3" hidden="1">'base vis'!$A$1:$Y$307</definedName>
    <definedName name="_xlnm._FilterDatabase" localSheetId="2" hidden="1">'information screws'!$A$106:$AG$215</definedName>
    <definedName name="_xlnm._FilterDatabase" localSheetId="0" hidden="1">'order Excel holds_volumes'!$A$153:$AG$251</definedName>
    <definedName name="Excel_BuiltIn__FilterDatabase" localSheetId="2">'information screws'!$A$106:$AG$106</definedName>
    <definedName name="Excel_BuiltIn__FilterDatabase" localSheetId="0">'order Excel holds_volumes'!$A$153:$V$153</definedName>
    <definedName name="http___volxholds_com_shop_volumes_delta_1" localSheetId="2">'information screws'!#REF!</definedName>
    <definedName name="http___volxholds_com_shop_volumes_delta_1" localSheetId="0">'order Excel holds_volumes'!#REF!</definedName>
    <definedName name="http___volxholds_com_shop_volumes_delta_1">#REF!</definedName>
    <definedName name="view" localSheetId="2">'information screws'!#REF!</definedName>
    <definedName name="view" localSheetId="0">'order Excel holds_volumes'!#REF!</definedName>
    <definedName name="vie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55" i="7" l="1"/>
  <c r="AJ255" i="7"/>
  <c r="AN255" i="7" s="1"/>
  <c r="AF255" i="7"/>
  <c r="AF256" i="7"/>
  <c r="AF257" i="7"/>
  <c r="AI256" i="7"/>
  <c r="AI257" i="7"/>
  <c r="AJ256" i="7"/>
  <c r="AM256" i="7" s="1"/>
  <c r="AJ257" i="7"/>
  <c r="AK257" i="7" s="1"/>
  <c r="AJ60" i="7"/>
  <c r="AK60" i="7" s="1"/>
  <c r="AJ43" i="7"/>
  <c r="AK43" i="7" s="1"/>
  <c r="AJ44" i="7"/>
  <c r="AK44" i="7" s="1"/>
  <c r="AJ45" i="7"/>
  <c r="AK45" i="7" s="1"/>
  <c r="AJ46" i="7"/>
  <c r="AK46" i="7" s="1"/>
  <c r="AJ47" i="7"/>
  <c r="AK47" i="7" s="1"/>
  <c r="AJ48" i="7"/>
  <c r="AK48" i="7" s="1"/>
  <c r="AJ49" i="7"/>
  <c r="AK49" i="7" s="1"/>
  <c r="AJ50" i="7"/>
  <c r="AK50" i="7" s="1"/>
  <c r="AJ51" i="7"/>
  <c r="AK51" i="7" s="1"/>
  <c r="AJ52" i="7"/>
  <c r="AK52" i="7" s="1"/>
  <c r="AJ53" i="7"/>
  <c r="AK53" i="7" s="1"/>
  <c r="AJ54" i="7"/>
  <c r="AK54" i="7" s="1"/>
  <c r="AJ55" i="7"/>
  <c r="AK55" i="7" s="1"/>
  <c r="AJ56" i="7"/>
  <c r="AK56" i="7" s="1"/>
  <c r="AJ57" i="7"/>
  <c r="AK57" i="7" s="1"/>
  <c r="AJ58" i="7"/>
  <c r="AK58" i="7" s="1"/>
  <c r="AJ59" i="7"/>
  <c r="AK59" i="7" s="1"/>
  <c r="AJ61" i="7"/>
  <c r="AK61" i="7" s="1"/>
  <c r="AJ62" i="7"/>
  <c r="AK62" i="7" s="1"/>
  <c r="AJ63" i="7"/>
  <c r="AK63" i="7" s="1"/>
  <c r="AJ64" i="7"/>
  <c r="AK64" i="7" s="1"/>
  <c r="AJ65" i="7"/>
  <c r="AK65" i="7" s="1"/>
  <c r="AJ66" i="7"/>
  <c r="AK66" i="7" s="1"/>
  <c r="AJ67" i="7"/>
  <c r="AK67" i="7" s="1"/>
  <c r="AJ68" i="7"/>
  <c r="AK68" i="7" s="1"/>
  <c r="AJ69" i="7"/>
  <c r="AK69" i="7" s="1"/>
  <c r="AJ70" i="7"/>
  <c r="AK70" i="7" s="1"/>
  <c r="AJ71" i="7"/>
  <c r="AK71" i="7" s="1"/>
  <c r="AJ72" i="7"/>
  <c r="AK72" i="7" s="1"/>
  <c r="AJ73" i="7"/>
  <c r="AK73" i="7" s="1"/>
  <c r="AJ74" i="7"/>
  <c r="AK74" i="7" s="1"/>
  <c r="AJ75" i="7"/>
  <c r="AK75" i="7" s="1"/>
  <c r="AJ76" i="7"/>
  <c r="AK76" i="7" s="1"/>
  <c r="AI48" i="7"/>
  <c r="AI50" i="7"/>
  <c r="AI52" i="7"/>
  <c r="AI54" i="7"/>
  <c r="AI60" i="7"/>
  <c r="AI62" i="7"/>
  <c r="AI65" i="7"/>
  <c r="AF48" i="7"/>
  <c r="AF50" i="7"/>
  <c r="AF52" i="7"/>
  <c r="AF54" i="7"/>
  <c r="AF60" i="7"/>
  <c r="AF62" i="7"/>
  <c r="AF65" i="7"/>
  <c r="AJ80" i="7"/>
  <c r="AK80" i="7" s="1"/>
  <c r="AJ81" i="7"/>
  <c r="AK81" i="7" s="1"/>
  <c r="AJ82" i="7"/>
  <c r="AK82" i="7" s="1"/>
  <c r="AJ83" i="7"/>
  <c r="AK83" i="7" s="1"/>
  <c r="AJ84" i="7"/>
  <c r="AK84" i="7" s="1"/>
  <c r="AI82" i="7"/>
  <c r="AF82" i="7"/>
  <c r="AI80" i="7"/>
  <c r="AF80" i="7"/>
  <c r="AO255" i="7" l="1"/>
  <c r="AP82" i="7"/>
  <c r="AN48" i="7"/>
  <c r="AN83" i="7"/>
  <c r="AM82" i="7"/>
  <c r="AQ82" i="7"/>
  <c r="AQ84" i="7"/>
  <c r="AP84" i="7"/>
  <c r="AM84" i="7"/>
  <c r="AL82" i="7"/>
  <c r="AO80" i="7"/>
  <c r="AO60" i="7"/>
  <c r="AN54" i="7"/>
  <c r="AL84" i="7"/>
  <c r="AN60" i="7"/>
  <c r="AN56" i="7"/>
  <c r="AO256" i="7"/>
  <c r="AN81" i="7"/>
  <c r="AN46" i="7"/>
  <c r="AN80" i="7"/>
  <c r="AQ80" i="7"/>
  <c r="AM80" i="7"/>
  <c r="AN58" i="7"/>
  <c r="AN50" i="7"/>
  <c r="AP83" i="7"/>
  <c r="AP81" i="7"/>
  <c r="AP80" i="7"/>
  <c r="AL80" i="7"/>
  <c r="AN52" i="7"/>
  <c r="AN44" i="7"/>
  <c r="AM83" i="7"/>
  <c r="AM81" i="7"/>
  <c r="AQ76" i="7"/>
  <c r="AQ75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M60" i="7"/>
  <c r="AN256" i="7"/>
  <c r="AK255" i="7"/>
  <c r="AN84" i="7"/>
  <c r="AQ83" i="7"/>
  <c r="AL83" i="7"/>
  <c r="AN82" i="7"/>
  <c r="AQ81" i="7"/>
  <c r="AL81" i="7"/>
  <c r="AN76" i="7"/>
  <c r="AN75" i="7"/>
  <c r="AN74" i="7"/>
  <c r="AN73" i="7"/>
  <c r="AN72" i="7"/>
  <c r="AN71" i="7"/>
  <c r="AN70" i="7"/>
  <c r="AN69" i="7"/>
  <c r="AN68" i="7"/>
  <c r="AN67" i="7"/>
  <c r="AN66" i="7"/>
  <c r="AN65" i="7"/>
  <c r="AN64" i="7"/>
  <c r="AN63" i="7"/>
  <c r="AN62" i="7"/>
  <c r="AN61" i="7"/>
  <c r="AP60" i="7"/>
  <c r="AN59" i="7"/>
  <c r="AN57" i="7"/>
  <c r="AN55" i="7"/>
  <c r="AN53" i="7"/>
  <c r="AN51" i="7"/>
  <c r="AN49" i="7"/>
  <c r="AN47" i="7"/>
  <c r="AN45" i="7"/>
  <c r="AN43" i="7"/>
  <c r="AL256" i="7"/>
  <c r="AM76" i="7"/>
  <c r="AM75" i="7"/>
  <c r="AM74" i="7"/>
  <c r="AM73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P255" i="7"/>
  <c r="AM255" i="7"/>
  <c r="AQ255" i="7"/>
  <c r="AL255" i="7"/>
  <c r="AP256" i="7"/>
  <c r="AK256" i="7"/>
  <c r="AQ256" i="7"/>
  <c r="AQ257" i="7"/>
  <c r="AM257" i="7"/>
  <c r="AP257" i="7"/>
  <c r="AL257" i="7"/>
  <c r="AN257" i="7"/>
  <c r="AO257" i="7"/>
  <c r="AO84" i="7"/>
  <c r="AO83" i="7"/>
  <c r="AO82" i="7"/>
  <c r="AO81" i="7"/>
  <c r="AP76" i="7"/>
  <c r="AL76" i="7"/>
  <c r="AP75" i="7"/>
  <c r="AL75" i="7"/>
  <c r="AP74" i="7"/>
  <c r="AL74" i="7"/>
  <c r="AP73" i="7"/>
  <c r="AL73" i="7"/>
  <c r="AP72" i="7"/>
  <c r="AL72" i="7"/>
  <c r="AP71" i="7"/>
  <c r="AL71" i="7"/>
  <c r="AP70" i="7"/>
  <c r="AL70" i="7"/>
  <c r="AP69" i="7"/>
  <c r="AL69" i="7"/>
  <c r="AP68" i="7"/>
  <c r="AL68" i="7"/>
  <c r="AP67" i="7"/>
  <c r="AL67" i="7"/>
  <c r="AP66" i="7"/>
  <c r="AL66" i="7"/>
  <c r="AP65" i="7"/>
  <c r="AL65" i="7"/>
  <c r="AP64" i="7"/>
  <c r="AL64" i="7"/>
  <c r="AP63" i="7"/>
  <c r="AL63" i="7"/>
  <c r="AP62" i="7"/>
  <c r="AL62" i="7"/>
  <c r="AP61" i="7"/>
  <c r="AL61" i="7"/>
  <c r="AQ59" i="7"/>
  <c r="AM59" i="7"/>
  <c r="AQ58" i="7"/>
  <c r="AM58" i="7"/>
  <c r="AQ57" i="7"/>
  <c r="AM57" i="7"/>
  <c r="AQ56" i="7"/>
  <c r="AM56" i="7"/>
  <c r="AQ55" i="7"/>
  <c r="AM55" i="7"/>
  <c r="AQ54" i="7"/>
  <c r="AM54" i="7"/>
  <c r="AQ53" i="7"/>
  <c r="AM53" i="7"/>
  <c r="AQ52" i="7"/>
  <c r="AM52" i="7"/>
  <c r="AQ51" i="7"/>
  <c r="AM51" i="7"/>
  <c r="AQ50" i="7"/>
  <c r="AM50" i="7"/>
  <c r="AQ49" i="7"/>
  <c r="AM49" i="7"/>
  <c r="AQ48" i="7"/>
  <c r="AM48" i="7"/>
  <c r="AQ47" i="7"/>
  <c r="AM47" i="7"/>
  <c r="AQ46" i="7"/>
  <c r="AM46" i="7"/>
  <c r="AQ45" i="7"/>
  <c r="AM45" i="7"/>
  <c r="AQ44" i="7"/>
  <c r="AM44" i="7"/>
  <c r="AQ43" i="7"/>
  <c r="AM43" i="7"/>
  <c r="AO76" i="7"/>
  <c r="AO75" i="7"/>
  <c r="AO74" i="7"/>
  <c r="AO73" i="7"/>
  <c r="AO72" i="7"/>
  <c r="AO71" i="7"/>
  <c r="AO70" i="7"/>
  <c r="AO69" i="7"/>
  <c r="AO68" i="7"/>
  <c r="AO67" i="7"/>
  <c r="AO66" i="7"/>
  <c r="AO65" i="7"/>
  <c r="AO64" i="7"/>
  <c r="AO63" i="7"/>
  <c r="AO62" i="7"/>
  <c r="AO61" i="7"/>
  <c r="AP59" i="7"/>
  <c r="AL59" i="7"/>
  <c r="AP58" i="7"/>
  <c r="AL58" i="7"/>
  <c r="AP57" i="7"/>
  <c r="AL57" i="7"/>
  <c r="AP56" i="7"/>
  <c r="AL56" i="7"/>
  <c r="AP55" i="7"/>
  <c r="AL55" i="7"/>
  <c r="AP54" i="7"/>
  <c r="AL54" i="7"/>
  <c r="AP53" i="7"/>
  <c r="AL53" i="7"/>
  <c r="AP52" i="7"/>
  <c r="AL52" i="7"/>
  <c r="AP51" i="7"/>
  <c r="AL51" i="7"/>
  <c r="AP50" i="7"/>
  <c r="AL50" i="7"/>
  <c r="AP49" i="7"/>
  <c r="AL49" i="7"/>
  <c r="AP48" i="7"/>
  <c r="AL48" i="7"/>
  <c r="AP47" i="7"/>
  <c r="AL47" i="7"/>
  <c r="AP46" i="7"/>
  <c r="AL46" i="7"/>
  <c r="AP45" i="7"/>
  <c r="AL45" i="7"/>
  <c r="AP44" i="7"/>
  <c r="AL44" i="7"/>
  <c r="AP43" i="7"/>
  <c r="AL43" i="7"/>
  <c r="AO59" i="7"/>
  <c r="AO58" i="7"/>
  <c r="AO57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L60" i="7"/>
  <c r="AI73" i="7" l="1"/>
  <c r="AI72" i="7"/>
  <c r="AI71" i="7"/>
  <c r="AI70" i="7"/>
  <c r="AI69" i="7"/>
  <c r="AI68" i="7"/>
  <c r="AI67" i="7"/>
  <c r="AI66" i="7"/>
  <c r="AI64" i="7"/>
  <c r="AI63" i="7"/>
  <c r="AI61" i="7"/>
  <c r="AI59" i="7"/>
  <c r="AI58" i="7"/>
  <c r="AI57" i="7"/>
  <c r="AI56" i="7"/>
  <c r="AI55" i="7"/>
  <c r="AI53" i="7"/>
  <c r="AI51" i="7"/>
  <c r="AI49" i="7"/>
  <c r="AI47" i="7"/>
  <c r="AI46" i="7"/>
  <c r="AI45" i="7"/>
  <c r="AI44" i="7"/>
  <c r="AI43" i="7"/>
  <c r="AI42" i="7"/>
  <c r="AI41" i="7"/>
  <c r="AI40" i="7"/>
  <c r="AI39" i="7"/>
  <c r="AI38" i="7"/>
  <c r="AI84" i="7"/>
  <c r="AI83" i="7"/>
  <c r="AI81" i="7"/>
  <c r="AI79" i="7"/>
  <c r="AI78" i="7"/>
  <c r="AI77" i="7"/>
  <c r="AI76" i="7"/>
  <c r="AI75" i="7"/>
  <c r="AI131" i="7"/>
  <c r="AI130" i="7"/>
  <c r="AI129" i="7"/>
  <c r="AI128" i="7"/>
  <c r="AI127" i="7"/>
  <c r="AI126" i="7"/>
  <c r="AI125" i="7"/>
  <c r="AI124" i="7"/>
  <c r="AI123" i="7"/>
  <c r="AI122" i="7"/>
  <c r="AI121" i="7"/>
  <c r="AI120" i="7"/>
  <c r="AI119" i="7"/>
  <c r="AI118" i="7"/>
  <c r="AI117" i="7"/>
  <c r="AI116" i="7"/>
  <c r="AI115" i="7"/>
  <c r="AI114" i="7"/>
  <c r="AI113" i="7"/>
  <c r="AI112" i="7"/>
  <c r="AI111" i="7"/>
  <c r="AI110" i="7"/>
  <c r="AI109" i="7"/>
  <c r="AI108" i="7"/>
  <c r="AI107" i="7"/>
  <c r="AI106" i="7"/>
  <c r="AI105" i="7"/>
  <c r="AI104" i="7"/>
  <c r="AI103" i="7"/>
  <c r="AI102" i="7"/>
  <c r="AI101" i="7"/>
  <c r="AI100" i="7"/>
  <c r="AI99" i="7"/>
  <c r="AI98" i="7"/>
  <c r="AI97" i="7"/>
  <c r="AI96" i="7"/>
  <c r="AI95" i="7"/>
  <c r="AI94" i="7"/>
  <c r="AI93" i="7"/>
  <c r="AI92" i="7"/>
  <c r="AI91" i="7"/>
  <c r="AI90" i="7"/>
  <c r="AI89" i="7"/>
  <c r="AI88" i="7"/>
  <c r="AI87" i="7"/>
  <c r="AI151" i="7"/>
  <c r="AI150" i="7"/>
  <c r="AI149" i="7"/>
  <c r="AI148" i="7"/>
  <c r="AI147" i="7"/>
  <c r="AI146" i="7"/>
  <c r="AI145" i="7"/>
  <c r="AI144" i="7"/>
  <c r="AI143" i="7"/>
  <c r="AI142" i="7"/>
  <c r="AI141" i="7"/>
  <c r="AI140" i="7"/>
  <c r="AI139" i="7"/>
  <c r="AI138" i="7"/>
  <c r="AI137" i="7"/>
  <c r="AI136" i="7"/>
  <c r="AI135" i="7"/>
  <c r="AI134" i="7"/>
  <c r="AI164" i="7"/>
  <c r="AI163" i="7"/>
  <c r="AI162" i="7"/>
  <c r="AI161" i="7"/>
  <c r="AI160" i="7"/>
  <c r="AI159" i="7"/>
  <c r="AI158" i="7"/>
  <c r="AI157" i="7"/>
  <c r="AI156" i="7"/>
  <c r="AI155" i="7"/>
  <c r="AI154" i="7"/>
  <c r="AI74" i="7"/>
  <c r="AI166" i="7"/>
  <c r="AJ252" i="7"/>
  <c r="AJ262" i="7"/>
  <c r="AJ259" i="7"/>
  <c r="AJ260" i="7"/>
  <c r="AJ261" i="7"/>
  <c r="AJ263" i="7"/>
  <c r="AJ264" i="7"/>
  <c r="AJ265" i="7"/>
  <c r="AO265" i="7" s="1"/>
  <c r="AJ266" i="7"/>
  <c r="AN266" i="7" s="1"/>
  <c r="AJ267" i="7"/>
  <c r="AF190" i="7"/>
  <c r="AJ148" i="7"/>
  <c r="AL148" i="7" s="1"/>
  <c r="AJ149" i="7"/>
  <c r="AL149" i="7" s="1"/>
  <c r="AJ150" i="7"/>
  <c r="AL150" i="7" s="1"/>
  <c r="AJ151" i="7"/>
  <c r="AL151" i="7" s="1"/>
  <c r="AF148" i="7"/>
  <c r="AF149" i="7"/>
  <c r="AF150" i="7"/>
  <c r="AF151" i="7"/>
  <c r="AJ195" i="7"/>
  <c r="AK195" i="7" s="1"/>
  <c r="AJ196" i="7"/>
  <c r="AK196" i="7" s="1"/>
  <c r="AJ197" i="7"/>
  <c r="AK197" i="7" s="1"/>
  <c r="AJ194" i="7"/>
  <c r="AK194" i="7" s="1"/>
  <c r="AF197" i="7"/>
  <c r="AF196" i="7"/>
  <c r="AF195" i="7"/>
  <c r="AI197" i="7"/>
  <c r="AI196" i="7"/>
  <c r="AI195" i="7"/>
  <c r="AI266" i="7"/>
  <c r="AF266" i="7"/>
  <c r="AI265" i="7"/>
  <c r="AF265" i="7"/>
  <c r="AJ246" i="7"/>
  <c r="AQ246" i="7" s="1"/>
  <c r="AI246" i="7"/>
  <c r="AF246" i="7"/>
  <c r="AF135" i="7"/>
  <c r="AJ135" i="7"/>
  <c r="AP135" i="7" s="1"/>
  <c r="AF136" i="7"/>
  <c r="AJ136" i="7"/>
  <c r="AK136" i="7" s="1"/>
  <c r="AF137" i="7"/>
  <c r="AJ137" i="7"/>
  <c r="AK137" i="7" s="1"/>
  <c r="AF138" i="7"/>
  <c r="AJ138" i="7"/>
  <c r="AK138" i="7" s="1"/>
  <c r="AF139" i="7"/>
  <c r="AJ139" i="7"/>
  <c r="AN139" i="7" s="1"/>
  <c r="AF140" i="7"/>
  <c r="AJ140" i="7"/>
  <c r="AK140" i="7" s="1"/>
  <c r="AF141" i="7"/>
  <c r="AJ141" i="7"/>
  <c r="AK141" i="7" s="1"/>
  <c r="AF142" i="7"/>
  <c r="AJ142" i="7"/>
  <c r="AK142" i="7" s="1"/>
  <c r="AF143" i="7"/>
  <c r="AJ143" i="7"/>
  <c r="AM143" i="7" s="1"/>
  <c r="AF144" i="7"/>
  <c r="AJ144" i="7"/>
  <c r="AK144" i="7" s="1"/>
  <c r="AF145" i="7"/>
  <c r="AJ145" i="7"/>
  <c r="AM145" i="7" s="1"/>
  <c r="AF146" i="7"/>
  <c r="AJ146" i="7"/>
  <c r="AK146" i="7" s="1"/>
  <c r="AF147" i="7"/>
  <c r="AJ147" i="7"/>
  <c r="AM147" i="7" s="1"/>
  <c r="AI152" i="7"/>
  <c r="AJ134" i="7"/>
  <c r="AQ134" i="7" s="1"/>
  <c r="AF134" i="7"/>
  <c r="AJ101" i="7"/>
  <c r="AK101" i="7" s="1"/>
  <c r="AJ102" i="7"/>
  <c r="AK102" i="7" s="1"/>
  <c r="AJ103" i="7"/>
  <c r="AK103" i="7" s="1"/>
  <c r="AJ104" i="7"/>
  <c r="AK104" i="7" s="1"/>
  <c r="AJ105" i="7"/>
  <c r="AM105" i="7" s="1"/>
  <c r="AJ106" i="7"/>
  <c r="AK106" i="7" s="1"/>
  <c r="AJ107" i="7"/>
  <c r="AK107" i="7" s="1"/>
  <c r="AJ108" i="7"/>
  <c r="AL108" i="7" s="1"/>
  <c r="AF101" i="7"/>
  <c r="AF102" i="7"/>
  <c r="AF103" i="7"/>
  <c r="AF104" i="7"/>
  <c r="AF105" i="7"/>
  <c r="AF106" i="7"/>
  <c r="AF107" i="7"/>
  <c r="AF108" i="7"/>
  <c r="AI279" i="7"/>
  <c r="AJ279" i="7"/>
  <c r="AK279" i="7" s="1"/>
  <c r="AI280" i="7"/>
  <c r="AJ280" i="7"/>
  <c r="AL280" i="7" s="1"/>
  <c r="AI281" i="7"/>
  <c r="AJ281" i="7"/>
  <c r="AK281" i="7" s="1"/>
  <c r="AI282" i="7"/>
  <c r="AJ282" i="7"/>
  <c r="AK282" i="7" s="1"/>
  <c r="AI283" i="7"/>
  <c r="AJ283" i="7"/>
  <c r="AK283" i="7" s="1"/>
  <c r="AI284" i="7"/>
  <c r="AJ284" i="7"/>
  <c r="AM284" i="7" s="1"/>
  <c r="AF282" i="7"/>
  <c r="AF279" i="7"/>
  <c r="AF280" i="7"/>
  <c r="AF281" i="7"/>
  <c r="AF283" i="7"/>
  <c r="AF284" i="7"/>
  <c r="AI187" i="7"/>
  <c r="AJ187" i="7"/>
  <c r="AK187" i="7" s="1"/>
  <c r="AI188" i="7"/>
  <c r="AJ188" i="7"/>
  <c r="AL188" i="7" s="1"/>
  <c r="AI189" i="7"/>
  <c r="AJ189" i="7"/>
  <c r="AK189" i="7" s="1"/>
  <c r="AI190" i="7"/>
  <c r="AJ190" i="7"/>
  <c r="AK190" i="7" s="1"/>
  <c r="AI191" i="7"/>
  <c r="AJ191" i="7"/>
  <c r="AK191" i="7" s="1"/>
  <c r="AI192" i="7"/>
  <c r="AJ192" i="7"/>
  <c r="AL192" i="7" s="1"/>
  <c r="AI193" i="7"/>
  <c r="AJ193" i="7"/>
  <c r="AK193" i="7" s="1"/>
  <c r="AI194" i="7"/>
  <c r="AF187" i="7"/>
  <c r="AF188" i="7"/>
  <c r="AF189" i="7"/>
  <c r="AF191" i="7"/>
  <c r="AF192" i="7"/>
  <c r="AF193" i="7"/>
  <c r="AF194" i="7"/>
  <c r="P370" i="7"/>
  <c r="Q370" i="7"/>
  <c r="R370" i="7"/>
  <c r="S370" i="7"/>
  <c r="T370" i="7"/>
  <c r="U370" i="7"/>
  <c r="V370" i="7"/>
  <c r="W370" i="7"/>
  <c r="X370" i="7"/>
  <c r="Y370" i="7"/>
  <c r="Z370" i="7"/>
  <c r="AA370" i="7"/>
  <c r="AB370" i="7"/>
  <c r="AC370" i="7"/>
  <c r="AI371" i="7" l="1"/>
  <c r="AK266" i="7"/>
  <c r="AO266" i="7"/>
  <c r="AP265" i="7"/>
  <c r="AN151" i="7"/>
  <c r="AN150" i="7"/>
  <c r="AN149" i="7"/>
  <c r="AQ195" i="7"/>
  <c r="AK151" i="7"/>
  <c r="AK150" i="7"/>
  <c r="AK149" i="7"/>
  <c r="AO151" i="7"/>
  <c r="AO150" i="7"/>
  <c r="AO149" i="7"/>
  <c r="AO148" i="7"/>
  <c r="AQ265" i="7"/>
  <c r="AN148" i="7"/>
  <c r="AL265" i="7"/>
  <c r="AQ196" i="7"/>
  <c r="AQ151" i="7"/>
  <c r="AM151" i="7"/>
  <c r="AQ150" i="7"/>
  <c r="AM150" i="7"/>
  <c r="AQ149" i="7"/>
  <c r="AM149" i="7"/>
  <c r="AQ148" i="7"/>
  <c r="AM148" i="7"/>
  <c r="AM265" i="7"/>
  <c r="AP151" i="7"/>
  <c r="AP150" i="7"/>
  <c r="AP149" i="7"/>
  <c r="AP148" i="7"/>
  <c r="AK148" i="7"/>
  <c r="AL266" i="7"/>
  <c r="AP266" i="7"/>
  <c r="AN265" i="7"/>
  <c r="AM266" i="7"/>
  <c r="AQ266" i="7"/>
  <c r="AK265" i="7"/>
  <c r="AQ197" i="7"/>
  <c r="AN196" i="7"/>
  <c r="AP195" i="7"/>
  <c r="AM197" i="7"/>
  <c r="AM196" i="7"/>
  <c r="AO195" i="7"/>
  <c r="AM195" i="7"/>
  <c r="AN195" i="7"/>
  <c r="AN197" i="7"/>
  <c r="AL147" i="7"/>
  <c r="AM137" i="7"/>
  <c r="AP197" i="7"/>
  <c r="AL197" i="7"/>
  <c r="AP196" i="7"/>
  <c r="AL196" i="7"/>
  <c r="AL195" i="7"/>
  <c r="AL137" i="7"/>
  <c r="AO197" i="7"/>
  <c r="AO196" i="7"/>
  <c r="AP140" i="7"/>
  <c r="AL143" i="7"/>
  <c r="AN137" i="7"/>
  <c r="AP136" i="7"/>
  <c r="AN138" i="7"/>
  <c r="AM140" i="7"/>
  <c r="AM141" i="7"/>
  <c r="AQ137" i="7"/>
  <c r="AP137" i="7"/>
  <c r="AL145" i="7"/>
  <c r="AO137" i="7"/>
  <c r="AO139" i="7"/>
  <c r="AQ135" i="7"/>
  <c r="AM139" i="7"/>
  <c r="AO135" i="7"/>
  <c r="AO246" i="7"/>
  <c r="AM146" i="7"/>
  <c r="AM144" i="7"/>
  <c r="AM142" i="7"/>
  <c r="AQ140" i="7"/>
  <c r="AK139" i="7"/>
  <c r="AN135" i="7"/>
  <c r="AP246" i="7"/>
  <c r="AK246" i="7"/>
  <c r="AL246" i="7"/>
  <c r="AM246" i="7"/>
  <c r="AN246" i="7"/>
  <c r="AK147" i="7"/>
  <c r="AL146" i="7"/>
  <c r="AK145" i="7"/>
  <c r="AL144" i="7"/>
  <c r="AK143" i="7"/>
  <c r="AL142" i="7"/>
  <c r="AL141" i="7"/>
  <c r="AL139" i="7"/>
  <c r="AL138" i="7"/>
  <c r="AO136" i="7"/>
  <c r="AM135" i="7"/>
  <c r="AL135" i="7"/>
  <c r="AK135" i="7"/>
  <c r="AQ139" i="7"/>
  <c r="AP139" i="7"/>
  <c r="AP147" i="7"/>
  <c r="AQ146" i="7"/>
  <c r="AP145" i="7"/>
  <c r="AQ144" i="7"/>
  <c r="AP143" i="7"/>
  <c r="AQ142" i="7"/>
  <c r="AQ141" i="7"/>
  <c r="AO147" i="7"/>
  <c r="AP146" i="7"/>
  <c r="AO145" i="7"/>
  <c r="AP144" i="7"/>
  <c r="AO143" i="7"/>
  <c r="AP142" i="7"/>
  <c r="AP141" i="7"/>
  <c r="AQ138" i="7"/>
  <c r="AN147" i="7"/>
  <c r="AN146" i="7"/>
  <c r="AN145" i="7"/>
  <c r="AN144" i="7"/>
  <c r="AN143" i="7"/>
  <c r="AN142" i="7"/>
  <c r="AN141" i="7"/>
  <c r="AN140" i="7"/>
  <c r="AP138" i="7"/>
  <c r="AQ136" i="7"/>
  <c r="AQ145" i="7"/>
  <c r="AN136" i="7"/>
  <c r="AO141" i="7"/>
  <c r="AL140" i="7"/>
  <c r="AM136" i="7"/>
  <c r="AM138" i="7"/>
  <c r="AL136" i="7"/>
  <c r="AQ147" i="7"/>
  <c r="AO146" i="7"/>
  <c r="AO144" i="7"/>
  <c r="AQ143" i="7"/>
  <c r="AO142" i="7"/>
  <c r="AO140" i="7"/>
  <c r="AO138" i="7"/>
  <c r="AM106" i="7"/>
  <c r="AQ106" i="7"/>
  <c r="AQ102" i="7"/>
  <c r="AQ101" i="7"/>
  <c r="AL134" i="7"/>
  <c r="AN106" i="7"/>
  <c r="AP105" i="7"/>
  <c r="AN102" i="7"/>
  <c r="AM101" i="7"/>
  <c r="AM134" i="7"/>
  <c r="AN134" i="7"/>
  <c r="AK134" i="7"/>
  <c r="AO134" i="7"/>
  <c r="AP134" i="7"/>
  <c r="AN108" i="7"/>
  <c r="AN101" i="7"/>
  <c r="AP106" i="7"/>
  <c r="AL106" i="7"/>
  <c r="AO108" i="7"/>
  <c r="AO106" i="7"/>
  <c r="AM102" i="7"/>
  <c r="AP101" i="7"/>
  <c r="AQ108" i="7"/>
  <c r="AM108" i="7"/>
  <c r="AN105" i="7"/>
  <c r="AQ104" i="7"/>
  <c r="AM104" i="7"/>
  <c r="AP102" i="7"/>
  <c r="AL102" i="7"/>
  <c r="AL101" i="7"/>
  <c r="AN104" i="7"/>
  <c r="AP108" i="7"/>
  <c r="AK108" i="7"/>
  <c r="AL105" i="7"/>
  <c r="AP104" i="7"/>
  <c r="AL104" i="7"/>
  <c r="AO102" i="7"/>
  <c r="AO104" i="7"/>
  <c r="AN103" i="7"/>
  <c r="AQ107" i="7"/>
  <c r="AM107" i="7"/>
  <c r="AO105" i="7"/>
  <c r="AK105" i="7"/>
  <c r="AQ103" i="7"/>
  <c r="AM103" i="7"/>
  <c r="AO101" i="7"/>
  <c r="AN107" i="7"/>
  <c r="AP107" i="7"/>
  <c r="AP103" i="7"/>
  <c r="AL103" i="7"/>
  <c r="AL107" i="7"/>
  <c r="AO107" i="7"/>
  <c r="AQ105" i="7"/>
  <c r="AO103" i="7"/>
  <c r="AQ280" i="7"/>
  <c r="AO280" i="7"/>
  <c r="AP284" i="7"/>
  <c r="AP280" i="7"/>
  <c r="AP279" i="7"/>
  <c r="AN284" i="7"/>
  <c r="AL284" i="7"/>
  <c r="AK280" i="7"/>
  <c r="AM279" i="7"/>
  <c r="AQ283" i="7"/>
  <c r="AO284" i="7"/>
  <c r="AK284" i="7"/>
  <c r="AP283" i="7"/>
  <c r="AM280" i="7"/>
  <c r="AQ279" i="7"/>
  <c r="AL279" i="7"/>
  <c r="AM283" i="7"/>
  <c r="AQ284" i="7"/>
  <c r="AL283" i="7"/>
  <c r="AO279" i="7"/>
  <c r="AO282" i="7"/>
  <c r="AN282" i="7"/>
  <c r="AQ282" i="7"/>
  <c r="AN283" i="7"/>
  <c r="AM282" i="7"/>
  <c r="AN280" i="7"/>
  <c r="AN279" i="7"/>
  <c r="AN281" i="7"/>
  <c r="AO283" i="7"/>
  <c r="AP282" i="7"/>
  <c r="AL282" i="7"/>
  <c r="AQ281" i="7"/>
  <c r="AM281" i="7"/>
  <c r="AP281" i="7"/>
  <c r="AL281" i="7"/>
  <c r="AO281" i="7"/>
  <c r="AQ187" i="7"/>
  <c r="AQ194" i="7"/>
  <c r="AN187" i="7"/>
  <c r="AN191" i="7"/>
  <c r="AP194" i="7"/>
  <c r="AQ190" i="7"/>
  <c r="AM187" i="7"/>
  <c r="AN194" i="7"/>
  <c r="AP190" i="7"/>
  <c r="AM194" i="7"/>
  <c r="AL190" i="7"/>
  <c r="AO187" i="7"/>
  <c r="AL194" i="7"/>
  <c r="AQ191" i="7"/>
  <c r="AM191" i="7"/>
  <c r="AK188" i="7"/>
  <c r="AP187" i="7"/>
  <c r="AL187" i="7"/>
  <c r="AK192" i="7"/>
  <c r="AP191" i="7"/>
  <c r="AL191" i="7"/>
  <c r="AO191" i="7"/>
  <c r="AO192" i="7"/>
  <c r="AN190" i="7"/>
  <c r="AO188" i="7"/>
  <c r="AN192" i="7"/>
  <c r="AM190" i="7"/>
  <c r="AN189" i="7"/>
  <c r="AN188" i="7"/>
  <c r="AM193" i="7"/>
  <c r="AN193" i="7"/>
  <c r="AQ193" i="7"/>
  <c r="AO194" i="7"/>
  <c r="AP193" i="7"/>
  <c r="AL193" i="7"/>
  <c r="AQ192" i="7"/>
  <c r="AM192" i="7"/>
  <c r="AO190" i="7"/>
  <c r="AP189" i="7"/>
  <c r="AL189" i="7"/>
  <c r="AQ188" i="7"/>
  <c r="AM188" i="7"/>
  <c r="AQ189" i="7"/>
  <c r="AM189" i="7"/>
  <c r="AO193" i="7"/>
  <c r="AP192" i="7"/>
  <c r="AO189" i="7"/>
  <c r="AP188" i="7"/>
  <c r="AF87" i="7" l="1"/>
  <c r="AF75" i="7" l="1"/>
  <c r="AF76" i="7"/>
  <c r="AF77" i="7"/>
  <c r="AJ77" i="7"/>
  <c r="AL77" i="7" s="1"/>
  <c r="AF78" i="7"/>
  <c r="AJ78" i="7"/>
  <c r="AK78" i="7" s="1"/>
  <c r="AF79" i="7"/>
  <c r="AJ79" i="7"/>
  <c r="AL79" i="7" s="1"/>
  <c r="AF81" i="7"/>
  <c r="AF83" i="7"/>
  <c r="AF84" i="7"/>
  <c r="AO79" i="7" l="1"/>
  <c r="AN79" i="7"/>
  <c r="AP78" i="7"/>
  <c r="AN78" i="7"/>
  <c r="AM78" i="7"/>
  <c r="AK79" i="7"/>
  <c r="AQ78" i="7"/>
  <c r="AL78" i="7"/>
  <c r="AO77" i="7"/>
  <c r="AN77" i="7"/>
  <c r="AK77" i="7"/>
  <c r="AQ79" i="7"/>
  <c r="AM79" i="7"/>
  <c r="AO78" i="7"/>
  <c r="AQ77" i="7"/>
  <c r="AM77" i="7"/>
  <c r="AP79" i="7"/>
  <c r="AP77" i="7"/>
  <c r="C37" i="7" l="1"/>
  <c r="O370" i="7"/>
  <c r="AI267" i="7"/>
  <c r="AI264" i="7"/>
  <c r="AI263" i="7"/>
  <c r="AI262" i="7"/>
  <c r="AI261" i="7"/>
  <c r="AI260" i="7"/>
  <c r="AI259" i="7"/>
  <c r="AF267" i="7" l="1"/>
  <c r="AF74" i="7"/>
  <c r="AH87" i="7"/>
  <c r="AH88" i="7"/>
  <c r="AH89" i="7"/>
  <c r="AH90" i="7"/>
  <c r="AH91" i="7"/>
  <c r="AH92" i="7"/>
  <c r="AH93" i="7"/>
  <c r="AH94" i="7"/>
  <c r="AH95" i="7"/>
  <c r="AH96" i="7"/>
  <c r="AH97" i="7"/>
  <c r="AH98" i="7"/>
  <c r="AH99" i="7"/>
  <c r="AH100" i="7"/>
  <c r="AH109" i="7"/>
  <c r="AH110" i="7"/>
  <c r="AH111" i="7"/>
  <c r="AH112" i="7"/>
  <c r="AH113" i="7"/>
  <c r="AH114" i="7"/>
  <c r="AH115" i="7"/>
  <c r="AH116" i="7"/>
  <c r="AH117" i="7"/>
  <c r="AH118" i="7"/>
  <c r="AH119" i="7"/>
  <c r="AH120" i="7"/>
  <c r="AH121" i="7"/>
  <c r="AH122" i="7"/>
  <c r="AH123" i="7"/>
  <c r="AH124" i="7"/>
  <c r="AH125" i="7"/>
  <c r="AH126" i="7"/>
  <c r="AH127" i="7"/>
  <c r="AH128" i="7"/>
  <c r="AH129" i="7"/>
  <c r="AH130" i="7"/>
  <c r="AH131" i="7"/>
  <c r="AF364" i="7" l="1"/>
  <c r="AF365" i="7"/>
  <c r="AF366" i="7"/>
  <c r="AF367" i="7"/>
  <c r="AF368" i="7"/>
  <c r="AF259" i="7"/>
  <c r="AF260" i="7"/>
  <c r="AF261" i="7"/>
  <c r="AF262" i="7"/>
  <c r="AF263" i="7"/>
  <c r="AF264" i="7"/>
  <c r="AF258" i="7"/>
  <c r="AL259" i="7"/>
  <c r="AM259" i="7"/>
  <c r="AN259" i="7"/>
  <c r="AO259" i="7"/>
  <c r="AP259" i="7"/>
  <c r="AQ259" i="7"/>
  <c r="AL260" i="7"/>
  <c r="AM260" i="7"/>
  <c r="AN260" i="7"/>
  <c r="AO260" i="7"/>
  <c r="AP260" i="7"/>
  <c r="AQ260" i="7"/>
  <c r="AL261" i="7"/>
  <c r="AM261" i="7"/>
  <c r="AN261" i="7"/>
  <c r="AO261" i="7"/>
  <c r="AP261" i="7"/>
  <c r="AQ261" i="7"/>
  <c r="AL262" i="7"/>
  <c r="AM262" i="7"/>
  <c r="AN262" i="7"/>
  <c r="AO262" i="7"/>
  <c r="AP262" i="7"/>
  <c r="AQ262" i="7"/>
  <c r="AL263" i="7"/>
  <c r="AM263" i="7"/>
  <c r="AN263" i="7"/>
  <c r="AO263" i="7"/>
  <c r="AP263" i="7"/>
  <c r="AQ263" i="7"/>
  <c r="AL264" i="7"/>
  <c r="AM264" i="7"/>
  <c r="AN264" i="7"/>
  <c r="AO264" i="7"/>
  <c r="AP264" i="7"/>
  <c r="AQ264" i="7"/>
  <c r="AL267" i="7"/>
  <c r="AM267" i="7"/>
  <c r="AN267" i="7"/>
  <c r="AO267" i="7"/>
  <c r="AP267" i="7"/>
  <c r="AQ267" i="7"/>
  <c r="AK259" i="7"/>
  <c r="AK260" i="7"/>
  <c r="AK261" i="7"/>
  <c r="AK262" i="7"/>
  <c r="AK263" i="7"/>
  <c r="AK264" i="7"/>
  <c r="AK267" i="7"/>
  <c r="AL252" i="7"/>
  <c r="AM252" i="7"/>
  <c r="AN252" i="7"/>
  <c r="AO252" i="7"/>
  <c r="AP252" i="7"/>
  <c r="AQ252" i="7"/>
  <c r="AK252" i="7"/>
  <c r="AJ39" i="7"/>
  <c r="AO39" i="7" s="1"/>
  <c r="AJ40" i="7"/>
  <c r="AM40" i="7" s="1"/>
  <c r="AJ41" i="7"/>
  <c r="AJ42" i="7"/>
  <c r="AL42" i="7" s="1"/>
  <c r="AJ38" i="7"/>
  <c r="AJ88" i="7"/>
  <c r="AN88" i="7" s="1"/>
  <c r="AJ89" i="7"/>
  <c r="AJ90" i="7"/>
  <c r="AK90" i="7" s="1"/>
  <c r="AJ91" i="7"/>
  <c r="AP91" i="7" s="1"/>
  <c r="AJ92" i="7"/>
  <c r="AN92" i="7" s="1"/>
  <c r="AJ93" i="7"/>
  <c r="AJ94" i="7"/>
  <c r="AJ95" i="7"/>
  <c r="AP95" i="7" s="1"/>
  <c r="AJ96" i="7"/>
  <c r="AN96" i="7" s="1"/>
  <c r="AJ97" i="7"/>
  <c r="AJ98" i="7"/>
  <c r="AJ99" i="7"/>
  <c r="AP99" i="7" s="1"/>
  <c r="AJ100" i="7"/>
  <c r="AN100" i="7" s="1"/>
  <c r="AJ109" i="7"/>
  <c r="AJ110" i="7"/>
  <c r="AJ111" i="7"/>
  <c r="AP111" i="7" s="1"/>
  <c r="AJ112" i="7"/>
  <c r="AN112" i="7" s="1"/>
  <c r="AJ113" i="7"/>
  <c r="AJ114" i="7"/>
  <c r="AK114" i="7" s="1"/>
  <c r="AJ115" i="7"/>
  <c r="AP115" i="7" s="1"/>
  <c r="AJ116" i="7"/>
  <c r="AN116" i="7" s="1"/>
  <c r="AJ117" i="7"/>
  <c r="AJ118" i="7"/>
  <c r="AJ119" i="7"/>
  <c r="AP119" i="7" s="1"/>
  <c r="AJ120" i="7"/>
  <c r="AN120" i="7" s="1"/>
  <c r="AJ121" i="7"/>
  <c r="AJ122" i="7"/>
  <c r="AJ123" i="7"/>
  <c r="AP123" i="7" s="1"/>
  <c r="AJ124" i="7"/>
  <c r="AN124" i="7" s="1"/>
  <c r="AJ125" i="7"/>
  <c r="AJ126" i="7"/>
  <c r="AJ127" i="7"/>
  <c r="AP127" i="7" s="1"/>
  <c r="AJ128" i="7"/>
  <c r="AN128" i="7" s="1"/>
  <c r="AJ129" i="7"/>
  <c r="AJ130" i="7"/>
  <c r="AK130" i="7" s="1"/>
  <c r="AJ131" i="7"/>
  <c r="AP131" i="7" s="1"/>
  <c r="AJ29" i="7"/>
  <c r="AJ30" i="7"/>
  <c r="AJ31" i="7"/>
  <c r="AJ32" i="7"/>
  <c r="AJ33" i="7"/>
  <c r="AJ34" i="7"/>
  <c r="AJ35" i="7"/>
  <c r="C363" i="7"/>
  <c r="C355" i="7"/>
  <c r="C334" i="7"/>
  <c r="C314" i="7"/>
  <c r="C298" i="7"/>
  <c r="C268" i="7"/>
  <c r="C254" i="7"/>
  <c r="C153" i="7"/>
  <c r="C86" i="7"/>
  <c r="AM38" i="7" l="1"/>
  <c r="AJ371" i="7"/>
  <c r="AQ111" i="7"/>
  <c r="AQ38" i="7"/>
  <c r="AK95" i="7"/>
  <c r="AL95" i="7"/>
  <c r="AQ119" i="7"/>
  <c r="AK127" i="7"/>
  <c r="AL119" i="7"/>
  <c r="AQ99" i="7"/>
  <c r="AQ123" i="7"/>
  <c r="AK119" i="7"/>
  <c r="AQ127" i="7"/>
  <c r="AL99" i="7"/>
  <c r="AL127" i="7"/>
  <c r="AQ115" i="7"/>
  <c r="AL131" i="7"/>
  <c r="AL91" i="7"/>
  <c r="AK111" i="7"/>
  <c r="AL115" i="7"/>
  <c r="AQ95" i="7"/>
  <c r="AP39" i="7"/>
  <c r="AL123" i="7"/>
  <c r="AN38" i="7"/>
  <c r="AQ131" i="7"/>
  <c r="AL111" i="7"/>
  <c r="AQ91" i="7"/>
  <c r="AL130" i="7"/>
  <c r="AP130" i="7"/>
  <c r="AM130" i="7"/>
  <c r="AQ130" i="7"/>
  <c r="AN130" i="7"/>
  <c r="AO130" i="7"/>
  <c r="AL122" i="7"/>
  <c r="AP122" i="7"/>
  <c r="AM122" i="7"/>
  <c r="AQ122" i="7"/>
  <c r="AN122" i="7"/>
  <c r="AO122" i="7"/>
  <c r="AL114" i="7"/>
  <c r="AP114" i="7"/>
  <c r="AM114" i="7"/>
  <c r="AQ114" i="7"/>
  <c r="AN114" i="7"/>
  <c r="AO114" i="7"/>
  <c r="AL98" i="7"/>
  <c r="AP98" i="7"/>
  <c r="AM98" i="7"/>
  <c r="AQ98" i="7"/>
  <c r="AN98" i="7"/>
  <c r="AO98" i="7"/>
  <c r="AL90" i="7"/>
  <c r="AP90" i="7"/>
  <c r="AM90" i="7"/>
  <c r="AQ90" i="7"/>
  <c r="AN90" i="7"/>
  <c r="AO90" i="7"/>
  <c r="AN129" i="7"/>
  <c r="AO129" i="7"/>
  <c r="AK129" i="7"/>
  <c r="AQ129" i="7"/>
  <c r="AL129" i="7"/>
  <c r="AM129" i="7"/>
  <c r="AN121" i="7"/>
  <c r="AO121" i="7"/>
  <c r="AK121" i="7"/>
  <c r="AQ121" i="7"/>
  <c r="AL121" i="7"/>
  <c r="AM121" i="7"/>
  <c r="AN117" i="7"/>
  <c r="AO117" i="7"/>
  <c r="AK117" i="7"/>
  <c r="AQ117" i="7"/>
  <c r="AL117" i="7"/>
  <c r="AM117" i="7"/>
  <c r="AN113" i="7"/>
  <c r="AO113" i="7"/>
  <c r="AK113" i="7"/>
  <c r="AQ113" i="7"/>
  <c r="AL113" i="7"/>
  <c r="AM113" i="7"/>
  <c r="AN109" i="7"/>
  <c r="AO109" i="7"/>
  <c r="AK109" i="7"/>
  <c r="AQ109" i="7"/>
  <c r="AL109" i="7"/>
  <c r="AM109" i="7"/>
  <c r="AN97" i="7"/>
  <c r="AO97" i="7"/>
  <c r="AK97" i="7"/>
  <c r="AQ97" i="7"/>
  <c r="AL97" i="7"/>
  <c r="AM97" i="7"/>
  <c r="AN93" i="7"/>
  <c r="AO93" i="7"/>
  <c r="AK93" i="7"/>
  <c r="AQ93" i="7"/>
  <c r="AL93" i="7"/>
  <c r="AM93" i="7"/>
  <c r="AN89" i="7"/>
  <c r="AO89" i="7"/>
  <c r="AK89" i="7"/>
  <c r="AQ89" i="7"/>
  <c r="AL89" i="7"/>
  <c r="AM89" i="7"/>
  <c r="AM41" i="7"/>
  <c r="AQ41" i="7"/>
  <c r="AN41" i="7"/>
  <c r="AP41" i="7"/>
  <c r="AL41" i="7"/>
  <c r="AK41" i="7"/>
  <c r="AK122" i="7"/>
  <c r="AK98" i="7"/>
  <c r="AL126" i="7"/>
  <c r="AP126" i="7"/>
  <c r="AM126" i="7"/>
  <c r="AQ126" i="7"/>
  <c r="AN126" i="7"/>
  <c r="AK126" i="7"/>
  <c r="AO126" i="7"/>
  <c r="AL118" i="7"/>
  <c r="AP118" i="7"/>
  <c r="AM118" i="7"/>
  <c r="AQ118" i="7"/>
  <c r="AN118" i="7"/>
  <c r="AK118" i="7"/>
  <c r="AO118" i="7"/>
  <c r="AL110" i="7"/>
  <c r="AP110" i="7"/>
  <c r="AM110" i="7"/>
  <c r="AQ110" i="7"/>
  <c r="AN110" i="7"/>
  <c r="AK110" i="7"/>
  <c r="AO110" i="7"/>
  <c r="AL94" i="7"/>
  <c r="AP94" i="7"/>
  <c r="AM94" i="7"/>
  <c r="AQ94" i="7"/>
  <c r="AN94" i="7"/>
  <c r="AK94" i="7"/>
  <c r="AO94" i="7"/>
  <c r="AN125" i="7"/>
  <c r="AO125" i="7"/>
  <c r="AK125" i="7"/>
  <c r="AQ125" i="7"/>
  <c r="AL125" i="7"/>
  <c r="AM125" i="7"/>
  <c r="AO41" i="7"/>
  <c r="AP129" i="7"/>
  <c r="AP125" i="7"/>
  <c r="AP121" i="7"/>
  <c r="AP117" i="7"/>
  <c r="AP113" i="7"/>
  <c r="AP109" i="7"/>
  <c r="AP97" i="7"/>
  <c r="AP93" i="7"/>
  <c r="AP89" i="7"/>
  <c r="AL128" i="7"/>
  <c r="AP128" i="7"/>
  <c r="AK128" i="7"/>
  <c r="AM128" i="7"/>
  <c r="AQ128" i="7"/>
  <c r="AL124" i="7"/>
  <c r="AP124" i="7"/>
  <c r="AK124" i="7"/>
  <c r="AM124" i="7"/>
  <c r="AQ124" i="7"/>
  <c r="AL120" i="7"/>
  <c r="AP120" i="7"/>
  <c r="AK120" i="7"/>
  <c r="AM120" i="7"/>
  <c r="AQ120" i="7"/>
  <c r="AL116" i="7"/>
  <c r="AP116" i="7"/>
  <c r="AK116" i="7"/>
  <c r="AM116" i="7"/>
  <c r="AQ116" i="7"/>
  <c r="AL112" i="7"/>
  <c r="AP112" i="7"/>
  <c r="AK112" i="7"/>
  <c r="AM112" i="7"/>
  <c r="AQ112" i="7"/>
  <c r="AL100" i="7"/>
  <c r="AP100" i="7"/>
  <c r="AK100" i="7"/>
  <c r="AM100" i="7"/>
  <c r="AQ100" i="7"/>
  <c r="AL96" i="7"/>
  <c r="AP96" i="7"/>
  <c r="AK96" i="7"/>
  <c r="AM96" i="7"/>
  <c r="AQ96" i="7"/>
  <c r="AL92" i="7"/>
  <c r="AP92" i="7"/>
  <c r="AK92" i="7"/>
  <c r="AM92" i="7"/>
  <c r="AQ92" i="7"/>
  <c r="AL88" i="7"/>
  <c r="AP88" i="7"/>
  <c r="AK88" i="7"/>
  <c r="AM88" i="7"/>
  <c r="AQ88" i="7"/>
  <c r="AO40" i="7"/>
  <c r="AL40" i="7"/>
  <c r="AP40" i="7"/>
  <c r="AK40" i="7"/>
  <c r="AQ40" i="7"/>
  <c r="AN131" i="7"/>
  <c r="AO131" i="7"/>
  <c r="AN127" i="7"/>
  <c r="AO127" i="7"/>
  <c r="AN123" i="7"/>
  <c r="AO123" i="7"/>
  <c r="AN119" i="7"/>
  <c r="AO119" i="7"/>
  <c r="AN115" i="7"/>
  <c r="AO115" i="7"/>
  <c r="AN111" i="7"/>
  <c r="AO111" i="7"/>
  <c r="AN99" i="7"/>
  <c r="AO99" i="7"/>
  <c r="AN95" i="7"/>
  <c r="AO95" i="7"/>
  <c r="AN91" i="7"/>
  <c r="AO91" i="7"/>
  <c r="AO38" i="7"/>
  <c r="AK38" i="7"/>
  <c r="AL38" i="7"/>
  <c r="AP38" i="7"/>
  <c r="AM39" i="7"/>
  <c r="AQ39" i="7"/>
  <c r="AN39" i="7"/>
  <c r="AK39" i="7"/>
  <c r="AN40" i="7"/>
  <c r="AL39" i="7"/>
  <c r="AK131" i="7"/>
  <c r="AK123" i="7"/>
  <c r="AK115" i="7"/>
  <c r="AK99" i="7"/>
  <c r="AK91" i="7"/>
  <c r="AM131" i="7"/>
  <c r="AO128" i="7"/>
  <c r="AM127" i="7"/>
  <c r="AO124" i="7"/>
  <c r="AM123" i="7"/>
  <c r="AO120" i="7"/>
  <c r="AM119" i="7"/>
  <c r="AO116" i="7"/>
  <c r="AM115" i="7"/>
  <c r="AO112" i="7"/>
  <c r="AM111" i="7"/>
  <c r="AO100" i="7"/>
  <c r="AM99" i="7"/>
  <c r="AO96" i="7"/>
  <c r="AM95" i="7"/>
  <c r="AO92" i="7"/>
  <c r="AM91" i="7"/>
  <c r="AO88" i="7"/>
  <c r="AO42" i="7"/>
  <c r="AN42" i="7"/>
  <c r="AK42" i="7"/>
  <c r="AQ42" i="7"/>
  <c r="AM42" i="7"/>
  <c r="AP42" i="7"/>
  <c r="AI252" i="7"/>
  <c r="AF252" i="7"/>
  <c r="AI35" i="7" l="1"/>
  <c r="AI34" i="7"/>
  <c r="AI33" i="7"/>
  <c r="AI32" i="7"/>
  <c r="AI31" i="7"/>
  <c r="AI30" i="7"/>
  <c r="AI29" i="7"/>
  <c r="AF35" i="7"/>
  <c r="AF34" i="7"/>
  <c r="AF33" i="7"/>
  <c r="AF32" i="7"/>
  <c r="AF31" i="7"/>
  <c r="AF30" i="7"/>
  <c r="AF29" i="7"/>
  <c r="AJ369" i="7" l="1"/>
  <c r="AI369" i="7"/>
  <c r="AF369" i="7"/>
  <c r="AJ368" i="7"/>
  <c r="AI368" i="7"/>
  <c r="AJ367" i="7"/>
  <c r="AI367" i="7"/>
  <c r="AJ366" i="7"/>
  <c r="AL366" i="7" s="1"/>
  <c r="AI366" i="7"/>
  <c r="AJ365" i="7"/>
  <c r="AI365" i="7"/>
  <c r="AJ364" i="7"/>
  <c r="AI364" i="7"/>
  <c r="AJ362" i="7"/>
  <c r="AI362" i="7"/>
  <c r="AF362" i="7"/>
  <c r="AJ361" i="7"/>
  <c r="AI361" i="7"/>
  <c r="AF361" i="7"/>
  <c r="AJ360" i="7"/>
  <c r="AI360" i="7"/>
  <c r="AF360" i="7"/>
  <c r="AJ359" i="7"/>
  <c r="AI359" i="7"/>
  <c r="AF359" i="7"/>
  <c r="AJ358" i="7"/>
  <c r="AI358" i="7"/>
  <c r="AF358" i="7"/>
  <c r="AJ357" i="7"/>
  <c r="AI357" i="7"/>
  <c r="AF357" i="7"/>
  <c r="AJ356" i="7"/>
  <c r="AI356" i="7"/>
  <c r="AF356" i="7"/>
  <c r="D355" i="7"/>
  <c r="AJ354" i="7"/>
  <c r="AI354" i="7"/>
  <c r="AF354" i="7"/>
  <c r="AJ353" i="7"/>
  <c r="AI353" i="7"/>
  <c r="AF353" i="7"/>
  <c r="AJ352" i="7"/>
  <c r="AI352" i="7"/>
  <c r="AF352" i="7"/>
  <c r="AJ351" i="7"/>
  <c r="AI351" i="7"/>
  <c r="AF351" i="7"/>
  <c r="AJ350" i="7"/>
  <c r="AI350" i="7"/>
  <c r="AF350" i="7"/>
  <c r="AJ349" i="7"/>
  <c r="AI349" i="7"/>
  <c r="AF349" i="7"/>
  <c r="AJ348" i="7"/>
  <c r="AI348" i="7"/>
  <c r="AF348" i="7"/>
  <c r="AJ347" i="7"/>
  <c r="AI347" i="7"/>
  <c r="AF347" i="7"/>
  <c r="AJ346" i="7"/>
  <c r="AI346" i="7"/>
  <c r="AF346" i="7"/>
  <c r="AJ345" i="7"/>
  <c r="AI345" i="7"/>
  <c r="AF345" i="7"/>
  <c r="AJ344" i="7"/>
  <c r="AI344" i="7"/>
  <c r="AF344" i="7"/>
  <c r="AJ343" i="7"/>
  <c r="AI343" i="7"/>
  <c r="AF343" i="7"/>
  <c r="AJ342" i="7"/>
  <c r="AI342" i="7"/>
  <c r="AF342" i="7"/>
  <c r="AJ341" i="7"/>
  <c r="AI341" i="7"/>
  <c r="AF341" i="7"/>
  <c r="AJ340" i="7"/>
  <c r="AI340" i="7"/>
  <c r="AF340" i="7"/>
  <c r="AJ339" i="7"/>
  <c r="AI339" i="7"/>
  <c r="AF339" i="7"/>
  <c r="AJ338" i="7"/>
  <c r="AI338" i="7"/>
  <c r="AF338" i="7"/>
  <c r="AJ337" i="7"/>
  <c r="AI337" i="7"/>
  <c r="AF337" i="7"/>
  <c r="AJ336" i="7"/>
  <c r="AI336" i="7"/>
  <c r="AF336" i="7"/>
  <c r="AJ335" i="7"/>
  <c r="AI335" i="7"/>
  <c r="AF335" i="7"/>
  <c r="D334" i="7"/>
  <c r="AJ333" i="7"/>
  <c r="AI333" i="7"/>
  <c r="AF333" i="7"/>
  <c r="AJ332" i="7"/>
  <c r="AI332" i="7"/>
  <c r="AF332" i="7"/>
  <c r="AJ331" i="7"/>
  <c r="AI331" i="7"/>
  <c r="AF331" i="7"/>
  <c r="AJ330" i="7"/>
  <c r="AI330" i="7"/>
  <c r="AF330" i="7"/>
  <c r="AJ329" i="7"/>
  <c r="AI329" i="7"/>
  <c r="AF329" i="7"/>
  <c r="AJ328" i="7"/>
  <c r="AI328" i="7"/>
  <c r="AF328" i="7"/>
  <c r="AJ327" i="7"/>
  <c r="AI327" i="7"/>
  <c r="AF327" i="7"/>
  <c r="AJ326" i="7"/>
  <c r="AI326" i="7"/>
  <c r="AF326" i="7"/>
  <c r="AJ325" i="7"/>
  <c r="AI325" i="7"/>
  <c r="AF325" i="7"/>
  <c r="AJ324" i="7"/>
  <c r="AI324" i="7"/>
  <c r="AF324" i="7"/>
  <c r="AJ323" i="7"/>
  <c r="AI323" i="7"/>
  <c r="AF323" i="7"/>
  <c r="AJ322" i="7"/>
  <c r="AI322" i="7"/>
  <c r="AF322" i="7"/>
  <c r="AJ321" i="7"/>
  <c r="AI321" i="7"/>
  <c r="AF321" i="7"/>
  <c r="AJ320" i="7"/>
  <c r="AI320" i="7"/>
  <c r="AF320" i="7"/>
  <c r="AJ319" i="7"/>
  <c r="AI319" i="7"/>
  <c r="AF319" i="7"/>
  <c r="AJ318" i="7"/>
  <c r="AI318" i="7"/>
  <c r="AF318" i="7"/>
  <c r="AJ317" i="7"/>
  <c r="AI317" i="7"/>
  <c r="AF317" i="7"/>
  <c r="AJ316" i="7"/>
  <c r="AI316" i="7"/>
  <c r="AF316" i="7"/>
  <c r="AJ315" i="7"/>
  <c r="AI315" i="7"/>
  <c r="AI372" i="7" s="1"/>
  <c r="AF315" i="7"/>
  <c r="D314" i="7"/>
  <c r="AJ313" i="7"/>
  <c r="AI313" i="7"/>
  <c r="AF313" i="7"/>
  <c r="AJ312" i="7"/>
  <c r="AI312" i="7"/>
  <c r="AF312" i="7"/>
  <c r="AJ311" i="7"/>
  <c r="AI311" i="7"/>
  <c r="AF311" i="7"/>
  <c r="AJ310" i="7"/>
  <c r="AI310" i="7"/>
  <c r="AF310" i="7"/>
  <c r="AJ309" i="7"/>
  <c r="AI309" i="7"/>
  <c r="AF309" i="7"/>
  <c r="AJ308" i="7"/>
  <c r="AI308" i="7"/>
  <c r="AF308" i="7"/>
  <c r="AJ307" i="7"/>
  <c r="AI307" i="7"/>
  <c r="AF307" i="7"/>
  <c r="AJ306" i="7"/>
  <c r="AI306" i="7"/>
  <c r="AF306" i="7"/>
  <c r="AJ305" i="7"/>
  <c r="AI305" i="7"/>
  <c r="AF305" i="7"/>
  <c r="AJ304" i="7"/>
  <c r="AI304" i="7"/>
  <c r="AF304" i="7"/>
  <c r="AJ303" i="7"/>
  <c r="AI303" i="7"/>
  <c r="AF303" i="7"/>
  <c r="AJ302" i="7"/>
  <c r="AI302" i="7"/>
  <c r="AF302" i="7"/>
  <c r="AJ301" i="7"/>
  <c r="AI301" i="7"/>
  <c r="AF301" i="7"/>
  <c r="AJ300" i="7"/>
  <c r="AI300" i="7"/>
  <c r="AF300" i="7"/>
  <c r="AJ299" i="7"/>
  <c r="AI299" i="7"/>
  <c r="AF299" i="7"/>
  <c r="D298" i="7"/>
  <c r="AJ297" i="7"/>
  <c r="AI297" i="7"/>
  <c r="AF297" i="7"/>
  <c r="AJ296" i="7"/>
  <c r="AI296" i="7"/>
  <c r="AF296" i="7"/>
  <c r="AJ295" i="7"/>
  <c r="AI295" i="7"/>
  <c r="AF295" i="7"/>
  <c r="AJ294" i="7"/>
  <c r="AI294" i="7"/>
  <c r="AF294" i="7"/>
  <c r="AJ293" i="7"/>
  <c r="AI293" i="7"/>
  <c r="AF293" i="7"/>
  <c r="AJ292" i="7"/>
  <c r="AI292" i="7"/>
  <c r="AF292" i="7"/>
  <c r="AJ291" i="7"/>
  <c r="AI291" i="7"/>
  <c r="AF291" i="7"/>
  <c r="AJ290" i="7"/>
  <c r="AI290" i="7"/>
  <c r="AF290" i="7"/>
  <c r="AJ289" i="7"/>
  <c r="AI289" i="7"/>
  <c r="AF289" i="7"/>
  <c r="AJ288" i="7"/>
  <c r="AI288" i="7"/>
  <c r="AF288" i="7"/>
  <c r="AJ287" i="7"/>
  <c r="AI287" i="7"/>
  <c r="AF287" i="7"/>
  <c r="AJ286" i="7"/>
  <c r="AI286" i="7"/>
  <c r="AF286" i="7"/>
  <c r="AJ285" i="7"/>
  <c r="AI285" i="7"/>
  <c r="AF285" i="7"/>
  <c r="AJ278" i="7"/>
  <c r="AI278" i="7"/>
  <c r="AF278" i="7"/>
  <c r="AJ277" i="7"/>
  <c r="AI277" i="7"/>
  <c r="AF277" i="7"/>
  <c r="AJ276" i="7"/>
  <c r="AI276" i="7"/>
  <c r="AF276" i="7"/>
  <c r="AJ275" i="7"/>
  <c r="AI275" i="7"/>
  <c r="AF275" i="7"/>
  <c r="AJ274" i="7"/>
  <c r="AI274" i="7"/>
  <c r="AF274" i="7"/>
  <c r="AJ273" i="7"/>
  <c r="AI273" i="7"/>
  <c r="AF273" i="7"/>
  <c r="AJ272" i="7"/>
  <c r="AI272" i="7"/>
  <c r="AF272" i="7"/>
  <c r="AJ271" i="7"/>
  <c r="AI271" i="7"/>
  <c r="AF271" i="7"/>
  <c r="AJ270" i="7"/>
  <c r="AI270" i="7"/>
  <c r="AF270" i="7"/>
  <c r="AJ269" i="7"/>
  <c r="AI269" i="7"/>
  <c r="AF269" i="7"/>
  <c r="D268" i="7"/>
  <c r="AJ258" i="7"/>
  <c r="AI258" i="7"/>
  <c r="D254" i="7"/>
  <c r="AI253" i="7"/>
  <c r="AJ251" i="7"/>
  <c r="AI251" i="7"/>
  <c r="AF251" i="7"/>
  <c r="AJ250" i="7"/>
  <c r="AI250" i="7"/>
  <c r="AF250" i="7"/>
  <c r="AJ249" i="7"/>
  <c r="AI249" i="7"/>
  <c r="AF249" i="7"/>
  <c r="AJ248" i="7"/>
  <c r="AI248" i="7"/>
  <c r="AF248" i="7"/>
  <c r="AJ247" i="7"/>
  <c r="AI247" i="7"/>
  <c r="AF247" i="7"/>
  <c r="AJ245" i="7"/>
  <c r="AI245" i="7"/>
  <c r="AF245" i="7"/>
  <c r="AJ244" i="7"/>
  <c r="AI244" i="7"/>
  <c r="AF244" i="7"/>
  <c r="AJ243" i="7"/>
  <c r="AI243" i="7"/>
  <c r="AF243" i="7"/>
  <c r="AJ242" i="7"/>
  <c r="AI242" i="7"/>
  <c r="AF242" i="7"/>
  <c r="AJ241" i="7"/>
  <c r="AI241" i="7"/>
  <c r="AF241" i="7"/>
  <c r="AJ240" i="7"/>
  <c r="AI240" i="7"/>
  <c r="AF240" i="7"/>
  <c r="AJ239" i="7"/>
  <c r="AI239" i="7"/>
  <c r="AF239" i="7"/>
  <c r="AJ238" i="7"/>
  <c r="AI238" i="7"/>
  <c r="AF238" i="7"/>
  <c r="AJ237" i="7"/>
  <c r="AI237" i="7"/>
  <c r="AF237" i="7"/>
  <c r="AJ236" i="7"/>
  <c r="AI236" i="7"/>
  <c r="AF236" i="7"/>
  <c r="AJ235" i="7"/>
  <c r="AI235" i="7"/>
  <c r="AF235" i="7"/>
  <c r="AJ234" i="7"/>
  <c r="AI234" i="7"/>
  <c r="AF234" i="7"/>
  <c r="AJ233" i="7"/>
  <c r="AI233" i="7"/>
  <c r="AF233" i="7"/>
  <c r="AJ232" i="7"/>
  <c r="AI232" i="7"/>
  <c r="AF232" i="7"/>
  <c r="AJ231" i="7"/>
  <c r="AI231" i="7"/>
  <c r="AF231" i="7"/>
  <c r="AJ230" i="7"/>
  <c r="AI230" i="7"/>
  <c r="AF230" i="7"/>
  <c r="AJ229" i="7"/>
  <c r="AI229" i="7"/>
  <c r="AF229" i="7"/>
  <c r="AJ228" i="7"/>
  <c r="AI228" i="7"/>
  <c r="AF228" i="7"/>
  <c r="AJ227" i="7"/>
  <c r="AI227" i="7"/>
  <c r="AF227" i="7"/>
  <c r="AJ226" i="7"/>
  <c r="AI226" i="7"/>
  <c r="AF226" i="7"/>
  <c r="AJ225" i="7"/>
  <c r="AI225" i="7"/>
  <c r="AF225" i="7"/>
  <c r="AJ224" i="7"/>
  <c r="AI224" i="7"/>
  <c r="AF224" i="7"/>
  <c r="AJ223" i="7"/>
  <c r="AI223" i="7"/>
  <c r="AF223" i="7"/>
  <c r="AJ222" i="7"/>
  <c r="AI222" i="7"/>
  <c r="AF222" i="7"/>
  <c r="AJ221" i="7"/>
  <c r="AI221" i="7"/>
  <c r="AF221" i="7"/>
  <c r="AJ220" i="7"/>
  <c r="AI220" i="7"/>
  <c r="AF220" i="7"/>
  <c r="AJ219" i="7"/>
  <c r="AI219" i="7"/>
  <c r="AF219" i="7"/>
  <c r="AJ218" i="7"/>
  <c r="AI218" i="7"/>
  <c r="AF218" i="7"/>
  <c r="AJ217" i="7"/>
  <c r="AI217" i="7"/>
  <c r="AF217" i="7"/>
  <c r="AJ216" i="7"/>
  <c r="AI216" i="7"/>
  <c r="AF216" i="7"/>
  <c r="AJ215" i="7"/>
  <c r="AI215" i="7"/>
  <c r="AF215" i="7"/>
  <c r="AJ214" i="7"/>
  <c r="AI214" i="7"/>
  <c r="AF214" i="7"/>
  <c r="AJ213" i="7"/>
  <c r="AI213" i="7"/>
  <c r="AF213" i="7"/>
  <c r="AJ212" i="7"/>
  <c r="AI212" i="7"/>
  <c r="AF212" i="7"/>
  <c r="AJ211" i="7"/>
  <c r="AI211" i="7"/>
  <c r="AF211" i="7"/>
  <c r="AJ210" i="7"/>
  <c r="AI210" i="7"/>
  <c r="AF210" i="7"/>
  <c r="AJ209" i="7"/>
  <c r="AI209" i="7"/>
  <c r="AF209" i="7"/>
  <c r="AJ208" i="7"/>
  <c r="AI208" i="7"/>
  <c r="AF208" i="7"/>
  <c r="AJ207" i="7"/>
  <c r="AI207" i="7"/>
  <c r="AF207" i="7"/>
  <c r="AJ206" i="7"/>
  <c r="AI206" i="7"/>
  <c r="AF206" i="7"/>
  <c r="AJ205" i="7"/>
  <c r="AI205" i="7"/>
  <c r="AF205" i="7"/>
  <c r="AJ204" i="7"/>
  <c r="AI204" i="7"/>
  <c r="AF204" i="7"/>
  <c r="AJ203" i="7"/>
  <c r="AI203" i="7"/>
  <c r="AF203" i="7"/>
  <c r="AJ202" i="7"/>
  <c r="AI202" i="7"/>
  <c r="AF202" i="7"/>
  <c r="AJ201" i="7"/>
  <c r="AI201" i="7"/>
  <c r="AF201" i="7"/>
  <c r="AJ200" i="7"/>
  <c r="AI200" i="7"/>
  <c r="AF200" i="7"/>
  <c r="AJ199" i="7"/>
  <c r="AI199" i="7"/>
  <c r="AF199" i="7"/>
  <c r="AJ198" i="7"/>
  <c r="AI198" i="7"/>
  <c r="AF198" i="7"/>
  <c r="AJ186" i="7"/>
  <c r="AI186" i="7"/>
  <c r="AF186" i="7"/>
  <c r="AJ185" i="7"/>
  <c r="AI185" i="7"/>
  <c r="AF185" i="7"/>
  <c r="AJ184" i="7"/>
  <c r="AI184" i="7"/>
  <c r="AF184" i="7"/>
  <c r="AJ183" i="7"/>
  <c r="AI183" i="7"/>
  <c r="AF183" i="7"/>
  <c r="AJ182" i="7"/>
  <c r="AI182" i="7"/>
  <c r="AF182" i="7"/>
  <c r="AJ181" i="7"/>
  <c r="AI181" i="7"/>
  <c r="AF181" i="7"/>
  <c r="AJ180" i="7"/>
  <c r="AI180" i="7"/>
  <c r="AF180" i="7"/>
  <c r="AJ179" i="7"/>
  <c r="AI179" i="7"/>
  <c r="AF179" i="7"/>
  <c r="AJ178" i="7"/>
  <c r="AI178" i="7"/>
  <c r="AF178" i="7"/>
  <c r="AJ177" i="7"/>
  <c r="AI177" i="7"/>
  <c r="AF177" i="7"/>
  <c r="AJ176" i="7"/>
  <c r="AI176" i="7"/>
  <c r="AF176" i="7"/>
  <c r="AJ175" i="7"/>
  <c r="AI175" i="7"/>
  <c r="AF175" i="7"/>
  <c r="AJ174" i="7"/>
  <c r="AI174" i="7"/>
  <c r="AF174" i="7"/>
  <c r="AJ173" i="7"/>
  <c r="AI173" i="7"/>
  <c r="AF173" i="7"/>
  <c r="AJ172" i="7"/>
  <c r="AI172" i="7"/>
  <c r="AF172" i="7"/>
  <c r="AJ171" i="7"/>
  <c r="AI171" i="7"/>
  <c r="AF171" i="7"/>
  <c r="AJ170" i="7"/>
  <c r="AI170" i="7"/>
  <c r="AF170" i="7"/>
  <c r="AJ169" i="7"/>
  <c r="AI169" i="7"/>
  <c r="AF169" i="7"/>
  <c r="AJ168" i="7"/>
  <c r="AI168" i="7"/>
  <c r="AF168" i="7"/>
  <c r="AJ167" i="7"/>
  <c r="AI167" i="7"/>
  <c r="AF167" i="7"/>
  <c r="AJ166" i="7"/>
  <c r="AF166" i="7"/>
  <c r="AJ165" i="7"/>
  <c r="AI165" i="7"/>
  <c r="AF165" i="7"/>
  <c r="AJ164" i="7"/>
  <c r="AF164" i="7"/>
  <c r="AJ163" i="7"/>
  <c r="AF163" i="7"/>
  <c r="AJ162" i="7"/>
  <c r="AF162" i="7"/>
  <c r="AJ161" i="7"/>
  <c r="AF161" i="7"/>
  <c r="AJ160" i="7"/>
  <c r="AF160" i="7"/>
  <c r="AJ159" i="7"/>
  <c r="AF159" i="7"/>
  <c r="AJ158" i="7"/>
  <c r="AF158" i="7"/>
  <c r="AJ157" i="7"/>
  <c r="AF157" i="7"/>
  <c r="AJ156" i="7"/>
  <c r="AF156" i="7"/>
  <c r="AJ155" i="7"/>
  <c r="AF155" i="7"/>
  <c r="AJ154" i="7"/>
  <c r="AF154" i="7"/>
  <c r="AI132" i="7"/>
  <c r="AF90" i="7"/>
  <c r="AF116" i="7"/>
  <c r="AF112" i="7"/>
  <c r="AF100" i="7"/>
  <c r="AF99" i="7"/>
  <c r="AF94" i="7"/>
  <c r="AF93" i="7"/>
  <c r="AF96" i="7"/>
  <c r="AF97" i="7"/>
  <c r="AF98" i="7"/>
  <c r="AF131" i="7"/>
  <c r="AF130" i="7"/>
  <c r="AF129" i="7"/>
  <c r="AF128" i="7"/>
  <c r="AF127" i="7"/>
  <c r="AF126" i="7"/>
  <c r="AF125" i="7"/>
  <c r="AF124" i="7"/>
  <c r="AF123" i="7"/>
  <c r="AF122" i="7"/>
  <c r="AF121" i="7"/>
  <c r="AF120" i="7"/>
  <c r="AF119" i="7"/>
  <c r="AF118" i="7"/>
  <c r="AF117" i="7"/>
  <c r="AF115" i="7"/>
  <c r="AF114" i="7"/>
  <c r="AF113" i="7"/>
  <c r="AF111" i="7"/>
  <c r="AF110" i="7"/>
  <c r="AF109" i="7"/>
  <c r="AF95" i="7"/>
  <c r="AF92" i="7"/>
  <c r="AF91" i="7"/>
  <c r="AF89" i="7"/>
  <c r="AF88" i="7"/>
  <c r="AJ87" i="7"/>
  <c r="AI85" i="7"/>
  <c r="AF73" i="7"/>
  <c r="AF72" i="7"/>
  <c r="AF71" i="7"/>
  <c r="AF70" i="7"/>
  <c r="AF69" i="7"/>
  <c r="AF68" i="7"/>
  <c r="AF67" i="7"/>
  <c r="AF66" i="7"/>
  <c r="AF64" i="7"/>
  <c r="AF63" i="7"/>
  <c r="AF61" i="7"/>
  <c r="AF59" i="7"/>
  <c r="AF58" i="7"/>
  <c r="AF57" i="7"/>
  <c r="AF56" i="7"/>
  <c r="AF55" i="7"/>
  <c r="AF53" i="7"/>
  <c r="AF51" i="7"/>
  <c r="AF49" i="7"/>
  <c r="AF47" i="7"/>
  <c r="AF46" i="7"/>
  <c r="AF45" i="7"/>
  <c r="AF44" i="7"/>
  <c r="AF43" i="7"/>
  <c r="AF42" i="7"/>
  <c r="AF41" i="7"/>
  <c r="AF40" i="7"/>
  <c r="AF39" i="7"/>
  <c r="AF38" i="7"/>
  <c r="AI36" i="7"/>
  <c r="AJ28" i="7"/>
  <c r="AI28" i="7"/>
  <c r="AF28" i="7"/>
  <c r="AJ27" i="7"/>
  <c r="AI27" i="7"/>
  <c r="AF27" i="7"/>
  <c r="AJ26" i="7"/>
  <c r="AI26" i="7"/>
  <c r="AF26" i="7"/>
  <c r="AJ25" i="7"/>
  <c r="AI25" i="7"/>
  <c r="AF25" i="7"/>
  <c r="AJ24" i="7"/>
  <c r="AI24" i="7"/>
  <c r="AF24" i="7"/>
  <c r="AJ23" i="7"/>
  <c r="AI23" i="7"/>
  <c r="AF23" i="7"/>
  <c r="AJ22" i="7"/>
  <c r="AI22" i="7"/>
  <c r="AF22" i="7"/>
  <c r="AJ21" i="7"/>
  <c r="AI21" i="7"/>
  <c r="AF21" i="7"/>
  <c r="AJ20" i="7"/>
  <c r="AI20" i="7"/>
  <c r="AF20" i="7"/>
  <c r="AJ19" i="7"/>
  <c r="AI19" i="7"/>
  <c r="AF19" i="7"/>
  <c r="AJ18" i="7"/>
  <c r="AI18" i="7"/>
  <c r="AF18" i="7"/>
  <c r="AJ17" i="7"/>
  <c r="AI17" i="7"/>
  <c r="AF17" i="7"/>
  <c r="AJ16" i="7"/>
  <c r="AI16" i="7"/>
  <c r="AF16" i="7"/>
  <c r="AJ15" i="7"/>
  <c r="AI15" i="7"/>
  <c r="AF15" i="7"/>
  <c r="AJ14" i="7"/>
  <c r="AI14" i="7"/>
  <c r="AF14" i="7"/>
  <c r="AJ13" i="7"/>
  <c r="AI13" i="7"/>
  <c r="AF13" i="7"/>
  <c r="AJ12" i="7"/>
  <c r="AI12" i="7"/>
  <c r="AF12" i="7"/>
  <c r="AJ11" i="7"/>
  <c r="AI11" i="7"/>
  <c r="AF11" i="7"/>
  <c r="AJ10" i="7"/>
  <c r="AI10" i="7"/>
  <c r="AF10" i="7"/>
  <c r="AJ9" i="7"/>
  <c r="AI9" i="7"/>
  <c r="AF9" i="7"/>
  <c r="AJ8" i="7"/>
  <c r="AI8" i="7"/>
  <c r="AF8" i="7"/>
  <c r="AJ7" i="7"/>
  <c r="AI7" i="7"/>
  <c r="AF7" i="7"/>
  <c r="AJ6" i="7"/>
  <c r="AI6" i="7"/>
  <c r="AF6" i="7"/>
  <c r="AJ5" i="7"/>
  <c r="AI5" i="7"/>
  <c r="AF5" i="7"/>
  <c r="AJ373" i="7" l="1"/>
  <c r="AI373" i="7"/>
  <c r="AI370" i="7"/>
  <c r="AJ372" i="7"/>
  <c r="AJ370" i="7"/>
  <c r="AE371" i="7"/>
  <c r="AE370" i="7"/>
  <c r="AE380" i="7" s="1"/>
  <c r="AE372" i="7"/>
  <c r="AE382" i="7" s="1"/>
  <c r="AE381" i="7"/>
  <c r="AE373" i="7"/>
  <c r="AE383" i="7" s="1"/>
  <c r="AN157" i="7"/>
  <c r="AM157" i="7"/>
  <c r="AO157" i="7"/>
  <c r="AL157" i="7"/>
  <c r="AP157" i="7"/>
  <c r="AQ157" i="7"/>
  <c r="AK157" i="7"/>
  <c r="AN169" i="7"/>
  <c r="AO169" i="7"/>
  <c r="AL169" i="7"/>
  <c r="AM169" i="7"/>
  <c r="AK169" i="7"/>
  <c r="AP169" i="7"/>
  <c r="AQ169" i="7"/>
  <c r="AM311" i="7"/>
  <c r="AQ311" i="7"/>
  <c r="AK311" i="7"/>
  <c r="AL311" i="7"/>
  <c r="AN311" i="7"/>
  <c r="AO311" i="7"/>
  <c r="AP311" i="7"/>
  <c r="AM313" i="7"/>
  <c r="AQ313" i="7"/>
  <c r="AK313" i="7"/>
  <c r="AO313" i="7"/>
  <c r="AP313" i="7"/>
  <c r="AL313" i="7"/>
  <c r="AN313" i="7"/>
  <c r="AM325" i="7"/>
  <c r="AQ325" i="7"/>
  <c r="AP325" i="7"/>
  <c r="AL325" i="7"/>
  <c r="AK325" i="7"/>
  <c r="AN325" i="7"/>
  <c r="AO325" i="7"/>
  <c r="AM327" i="7"/>
  <c r="AQ327" i="7"/>
  <c r="AN327" i="7"/>
  <c r="AO327" i="7"/>
  <c r="AP327" i="7"/>
  <c r="AK327" i="7"/>
  <c r="AL327" i="7"/>
  <c r="AM331" i="7"/>
  <c r="AQ331" i="7"/>
  <c r="AP331" i="7"/>
  <c r="AL331" i="7"/>
  <c r="AN331" i="7"/>
  <c r="AO331" i="7"/>
  <c r="AK331" i="7"/>
  <c r="AM352" i="7"/>
  <c r="AQ352" i="7"/>
  <c r="AO352" i="7"/>
  <c r="AK352" i="7"/>
  <c r="AP352" i="7"/>
  <c r="AL352" i="7"/>
  <c r="AN352" i="7"/>
  <c r="AN369" i="7"/>
  <c r="AK369" i="7"/>
  <c r="AO369" i="7"/>
  <c r="AL369" i="7"/>
  <c r="AM369" i="7"/>
  <c r="AP369" i="7"/>
  <c r="AQ369" i="7"/>
  <c r="AL211" i="7"/>
  <c r="AP211" i="7"/>
  <c r="AN211" i="7"/>
  <c r="AO211" i="7"/>
  <c r="AK211" i="7"/>
  <c r="AM211" i="7"/>
  <c r="AQ211" i="7"/>
  <c r="AL215" i="7"/>
  <c r="AP215" i="7"/>
  <c r="AQ215" i="7"/>
  <c r="AM215" i="7"/>
  <c r="AN215" i="7"/>
  <c r="AO215" i="7"/>
  <c r="AK215" i="7"/>
  <c r="AM251" i="7"/>
  <c r="AQ251" i="7"/>
  <c r="AL251" i="7"/>
  <c r="AN251" i="7"/>
  <c r="AO251" i="7"/>
  <c r="AP251" i="7"/>
  <c r="AK251" i="7"/>
  <c r="AN296" i="7"/>
  <c r="AL296" i="7"/>
  <c r="AQ296" i="7"/>
  <c r="AK296" i="7"/>
  <c r="AM296" i="7"/>
  <c r="AO296" i="7"/>
  <c r="AP296" i="7"/>
  <c r="AO310" i="7"/>
  <c r="AL310" i="7"/>
  <c r="AM310" i="7"/>
  <c r="AN310" i="7"/>
  <c r="AP310" i="7"/>
  <c r="AQ310" i="7"/>
  <c r="AK310" i="7"/>
  <c r="AO354" i="7"/>
  <c r="AM354" i="7"/>
  <c r="AL354" i="7"/>
  <c r="AN354" i="7"/>
  <c r="AK354" i="7"/>
  <c r="AP354" i="7"/>
  <c r="AQ354" i="7"/>
  <c r="AN356" i="7"/>
  <c r="AM356" i="7"/>
  <c r="AO356" i="7"/>
  <c r="AP356" i="7"/>
  <c r="AQ356" i="7"/>
  <c r="AK356" i="7"/>
  <c r="AL356" i="7"/>
  <c r="AN360" i="7"/>
  <c r="AP360" i="7"/>
  <c r="AL360" i="7"/>
  <c r="AK360" i="7"/>
  <c r="AM360" i="7"/>
  <c r="AO360" i="7"/>
  <c r="AQ360" i="7"/>
  <c r="AL364" i="7"/>
  <c r="AP364" i="7"/>
  <c r="AM364" i="7"/>
  <c r="AN364" i="7"/>
  <c r="AO364" i="7"/>
  <c r="AQ364" i="7"/>
  <c r="AK364" i="7"/>
  <c r="AP366" i="7"/>
  <c r="AQ366" i="7"/>
  <c r="AO366" i="7"/>
  <c r="AK366" i="7"/>
  <c r="AM366" i="7"/>
  <c r="AN366" i="7"/>
  <c r="AL368" i="7"/>
  <c r="AP368" i="7"/>
  <c r="AO368" i="7"/>
  <c r="AM368" i="7"/>
  <c r="AK368" i="7"/>
  <c r="AN368" i="7"/>
  <c r="AQ368" i="7"/>
  <c r="AN155" i="7"/>
  <c r="AO155" i="7"/>
  <c r="AP155" i="7"/>
  <c r="AL155" i="7"/>
  <c r="AM155" i="7"/>
  <c r="AQ155" i="7"/>
  <c r="AK155" i="7"/>
  <c r="AN159" i="7"/>
  <c r="AL159" i="7"/>
  <c r="AQ159" i="7"/>
  <c r="AM159" i="7"/>
  <c r="AK159" i="7"/>
  <c r="AO159" i="7"/>
  <c r="AP159" i="7"/>
  <c r="AN163" i="7"/>
  <c r="AO163" i="7"/>
  <c r="AP163" i="7"/>
  <c r="AQ163" i="7"/>
  <c r="AK163" i="7"/>
  <c r="AL163" i="7"/>
  <c r="AM163" i="7"/>
  <c r="AN167" i="7"/>
  <c r="AL167" i="7"/>
  <c r="AQ167" i="7"/>
  <c r="AM167" i="7"/>
  <c r="AO167" i="7"/>
  <c r="AP167" i="7"/>
  <c r="AK167" i="7"/>
  <c r="AN171" i="7"/>
  <c r="AO171" i="7"/>
  <c r="AP171" i="7"/>
  <c r="AQ171" i="7"/>
  <c r="AL171" i="7"/>
  <c r="AM171" i="7"/>
  <c r="AK171" i="7"/>
  <c r="AN175" i="7"/>
  <c r="AO175" i="7"/>
  <c r="AP175" i="7"/>
  <c r="AQ175" i="7"/>
  <c r="AK175" i="7"/>
  <c r="AL175" i="7"/>
  <c r="AM175" i="7"/>
  <c r="AN179" i="7"/>
  <c r="AL179" i="7"/>
  <c r="AQ179" i="7"/>
  <c r="AM179" i="7"/>
  <c r="AK179" i="7"/>
  <c r="AO179" i="7"/>
  <c r="AP179" i="7"/>
  <c r="AN183" i="7"/>
  <c r="AO183" i="7"/>
  <c r="AP183" i="7"/>
  <c r="AQ183" i="7"/>
  <c r="AL183" i="7"/>
  <c r="AM183" i="7"/>
  <c r="AK183" i="7"/>
  <c r="AN198" i="7"/>
  <c r="AL198" i="7"/>
  <c r="AQ198" i="7"/>
  <c r="AM198" i="7"/>
  <c r="AO198" i="7"/>
  <c r="AP198" i="7"/>
  <c r="AK198" i="7"/>
  <c r="AN202" i="7"/>
  <c r="AO202" i="7"/>
  <c r="AP202" i="7"/>
  <c r="AL202" i="7"/>
  <c r="AM202" i="7"/>
  <c r="AK202" i="7"/>
  <c r="AQ202" i="7"/>
  <c r="AN206" i="7"/>
  <c r="AL206" i="7"/>
  <c r="AQ206" i="7"/>
  <c r="AM206" i="7"/>
  <c r="AK206" i="7"/>
  <c r="AO206" i="7"/>
  <c r="AP206" i="7"/>
  <c r="AN210" i="7"/>
  <c r="AO210" i="7"/>
  <c r="AP210" i="7"/>
  <c r="AQ210" i="7"/>
  <c r="AL210" i="7"/>
  <c r="AM210" i="7"/>
  <c r="AK210" i="7"/>
  <c r="AN214" i="7"/>
  <c r="AL214" i="7"/>
  <c r="AQ214" i="7"/>
  <c r="AM214" i="7"/>
  <c r="AO214" i="7"/>
  <c r="AP214" i="7"/>
  <c r="AK214" i="7"/>
  <c r="AN218" i="7"/>
  <c r="AO218" i="7"/>
  <c r="AP218" i="7"/>
  <c r="AL218" i="7"/>
  <c r="AM218" i="7"/>
  <c r="AQ218" i="7"/>
  <c r="AK218" i="7"/>
  <c r="AN222" i="7"/>
  <c r="AL222" i="7"/>
  <c r="AQ222" i="7"/>
  <c r="AM222" i="7"/>
  <c r="AO222" i="7"/>
  <c r="AP222" i="7"/>
  <c r="AK222" i="7"/>
  <c r="AN225" i="7"/>
  <c r="AO225" i="7"/>
  <c r="AL225" i="7"/>
  <c r="AM225" i="7"/>
  <c r="AP225" i="7"/>
  <c r="AK225" i="7"/>
  <c r="AQ225" i="7"/>
  <c r="AN229" i="7"/>
  <c r="AO229" i="7"/>
  <c r="AL229" i="7"/>
  <c r="AM229" i="7"/>
  <c r="AP229" i="7"/>
  <c r="AK229" i="7"/>
  <c r="AQ229" i="7"/>
  <c r="AN231" i="7"/>
  <c r="AO231" i="7"/>
  <c r="AL231" i="7"/>
  <c r="AM231" i="7"/>
  <c r="AP231" i="7"/>
  <c r="AK231" i="7"/>
  <c r="AQ231" i="7"/>
  <c r="AN233" i="7"/>
  <c r="AO233" i="7"/>
  <c r="AL233" i="7"/>
  <c r="AM233" i="7"/>
  <c r="AP233" i="7"/>
  <c r="AK233" i="7"/>
  <c r="AQ233" i="7"/>
  <c r="AN236" i="7"/>
  <c r="AO236" i="7"/>
  <c r="AL236" i="7"/>
  <c r="AM236" i="7"/>
  <c r="AP236" i="7"/>
  <c r="AK236" i="7"/>
  <c r="AQ236" i="7"/>
  <c r="AN238" i="7"/>
  <c r="AO238" i="7"/>
  <c r="AL238" i="7"/>
  <c r="AM238" i="7"/>
  <c r="AP238" i="7"/>
  <c r="AK238" i="7"/>
  <c r="AQ238" i="7"/>
  <c r="AN242" i="7"/>
  <c r="AO242" i="7"/>
  <c r="AL242" i="7"/>
  <c r="AM242" i="7"/>
  <c r="AP242" i="7"/>
  <c r="AK242" i="7"/>
  <c r="AQ242" i="7"/>
  <c r="AO247" i="7"/>
  <c r="AP247" i="7"/>
  <c r="AL247" i="7"/>
  <c r="AQ247" i="7"/>
  <c r="AM247" i="7"/>
  <c r="AN247" i="7"/>
  <c r="AK247" i="7"/>
  <c r="AO250" i="7"/>
  <c r="AM250" i="7"/>
  <c r="AN250" i="7"/>
  <c r="AK250" i="7"/>
  <c r="AL250" i="7"/>
  <c r="AP250" i="7"/>
  <c r="AQ250" i="7"/>
  <c r="AO258" i="7"/>
  <c r="AK258" i="7"/>
  <c r="AN258" i="7"/>
  <c r="AP258" i="7"/>
  <c r="AL258" i="7"/>
  <c r="AM258" i="7"/>
  <c r="AQ258" i="7"/>
  <c r="AL269" i="7"/>
  <c r="AP269" i="7"/>
  <c r="AK269" i="7"/>
  <c r="AO269" i="7"/>
  <c r="AQ269" i="7"/>
  <c r="AM269" i="7"/>
  <c r="AN269" i="7"/>
  <c r="AL273" i="7"/>
  <c r="AP273" i="7"/>
  <c r="AM273" i="7"/>
  <c r="AN273" i="7"/>
  <c r="AK273" i="7"/>
  <c r="AO273" i="7"/>
  <c r="AQ273" i="7"/>
  <c r="AL277" i="7"/>
  <c r="AP277" i="7"/>
  <c r="AO277" i="7"/>
  <c r="AQ277" i="7"/>
  <c r="AM277" i="7"/>
  <c r="AN277" i="7"/>
  <c r="AK277" i="7"/>
  <c r="AL287" i="7"/>
  <c r="AP287" i="7"/>
  <c r="AM287" i="7"/>
  <c r="AN287" i="7"/>
  <c r="AK287" i="7"/>
  <c r="AO287" i="7"/>
  <c r="AQ287" i="7"/>
  <c r="AL291" i="7"/>
  <c r="AP291" i="7"/>
  <c r="AO291" i="7"/>
  <c r="AK291" i="7"/>
  <c r="AQ291" i="7"/>
  <c r="AM291" i="7"/>
  <c r="AN291" i="7"/>
  <c r="AL295" i="7"/>
  <c r="AP295" i="7"/>
  <c r="AM295" i="7"/>
  <c r="AN295" i="7"/>
  <c r="AK295" i="7"/>
  <c r="AO295" i="7"/>
  <c r="AQ295" i="7"/>
  <c r="AM301" i="7"/>
  <c r="AQ301" i="7"/>
  <c r="AN301" i="7"/>
  <c r="AK301" i="7"/>
  <c r="AL301" i="7"/>
  <c r="AO301" i="7"/>
  <c r="AP301" i="7"/>
  <c r="AM305" i="7"/>
  <c r="AQ305" i="7"/>
  <c r="AN305" i="7"/>
  <c r="AL305" i="7"/>
  <c r="AO305" i="7"/>
  <c r="AP305" i="7"/>
  <c r="AK305" i="7"/>
  <c r="AM309" i="7"/>
  <c r="AQ309" i="7"/>
  <c r="AN309" i="7"/>
  <c r="AL309" i="7"/>
  <c r="AK309" i="7"/>
  <c r="AO309" i="7"/>
  <c r="AP309" i="7"/>
  <c r="AM315" i="7"/>
  <c r="AQ315" i="7"/>
  <c r="AN315" i="7"/>
  <c r="AL315" i="7"/>
  <c r="AO315" i="7"/>
  <c r="AP315" i="7"/>
  <c r="AK315" i="7"/>
  <c r="AM319" i="7"/>
  <c r="AQ319" i="7"/>
  <c r="AP319" i="7"/>
  <c r="AO319" i="7"/>
  <c r="AK319" i="7"/>
  <c r="AL319" i="7"/>
  <c r="AN319" i="7"/>
  <c r="AM323" i="7"/>
  <c r="AQ323" i="7"/>
  <c r="AL323" i="7"/>
  <c r="AN323" i="7"/>
  <c r="AK323" i="7"/>
  <c r="AO323" i="7"/>
  <c r="AP323" i="7"/>
  <c r="AM329" i="7"/>
  <c r="AQ329" i="7"/>
  <c r="AL329" i="7"/>
  <c r="AN329" i="7"/>
  <c r="AK329" i="7"/>
  <c r="AO329" i="7"/>
  <c r="AP329" i="7"/>
  <c r="AM332" i="7"/>
  <c r="AQ332" i="7"/>
  <c r="AO332" i="7"/>
  <c r="AP332" i="7"/>
  <c r="AK332" i="7"/>
  <c r="AL332" i="7"/>
  <c r="AN332" i="7"/>
  <c r="AO338" i="7"/>
  <c r="AP338" i="7"/>
  <c r="AL338" i="7"/>
  <c r="AM338" i="7"/>
  <c r="AK338" i="7"/>
  <c r="AN338" i="7"/>
  <c r="AQ338" i="7"/>
  <c r="AM342" i="7"/>
  <c r="AQ342" i="7"/>
  <c r="AK342" i="7"/>
  <c r="AN342" i="7"/>
  <c r="AO342" i="7"/>
  <c r="AP342" i="7"/>
  <c r="AL342" i="7"/>
  <c r="AM346" i="7"/>
  <c r="AQ346" i="7"/>
  <c r="AK346" i="7"/>
  <c r="AP346" i="7"/>
  <c r="AL346" i="7"/>
  <c r="AN346" i="7"/>
  <c r="AO346" i="7"/>
  <c r="AM350" i="7"/>
  <c r="AQ350" i="7"/>
  <c r="AK350" i="7"/>
  <c r="AN350" i="7"/>
  <c r="AP350" i="7"/>
  <c r="AL350" i="7"/>
  <c r="AO350" i="7"/>
  <c r="AL359" i="7"/>
  <c r="AP359" i="7"/>
  <c r="AQ359" i="7"/>
  <c r="AK359" i="7"/>
  <c r="AM359" i="7"/>
  <c r="AN359" i="7"/>
  <c r="AO359" i="7"/>
  <c r="AN161" i="7"/>
  <c r="AP161" i="7"/>
  <c r="AL161" i="7"/>
  <c r="AQ161" i="7"/>
  <c r="AM161" i="7"/>
  <c r="AO161" i="7"/>
  <c r="AK161" i="7"/>
  <c r="AN165" i="7"/>
  <c r="AM165" i="7"/>
  <c r="AO165" i="7"/>
  <c r="AP165" i="7"/>
  <c r="AQ165" i="7"/>
  <c r="AL165" i="7"/>
  <c r="AK165" i="7"/>
  <c r="AN173" i="7"/>
  <c r="AO173" i="7"/>
  <c r="AL173" i="7"/>
  <c r="AM173" i="7"/>
  <c r="AP173" i="7"/>
  <c r="AQ173" i="7"/>
  <c r="AK173" i="7"/>
  <c r="AN177" i="7"/>
  <c r="AO177" i="7"/>
  <c r="AL177" i="7"/>
  <c r="AM177" i="7"/>
  <c r="AP177" i="7"/>
  <c r="AK177" i="7"/>
  <c r="AQ177" i="7"/>
  <c r="AN181" i="7"/>
  <c r="AP181" i="7"/>
  <c r="AL181" i="7"/>
  <c r="AQ181" i="7"/>
  <c r="AK181" i="7"/>
  <c r="AM181" i="7"/>
  <c r="AO181" i="7"/>
  <c r="AN185" i="7"/>
  <c r="AM185" i="7"/>
  <c r="AO185" i="7"/>
  <c r="AP185" i="7"/>
  <c r="AK185" i="7"/>
  <c r="AQ185" i="7"/>
  <c r="AL185" i="7"/>
  <c r="AN200" i="7"/>
  <c r="AP200" i="7"/>
  <c r="AL200" i="7"/>
  <c r="AQ200" i="7"/>
  <c r="AM200" i="7"/>
  <c r="AO200" i="7"/>
  <c r="AK200" i="7"/>
  <c r="AN204" i="7"/>
  <c r="AM204" i="7"/>
  <c r="AO204" i="7"/>
  <c r="AL204" i="7"/>
  <c r="AP204" i="7"/>
  <c r="AQ204" i="7"/>
  <c r="AK204" i="7"/>
  <c r="AN208" i="7"/>
  <c r="AP208" i="7"/>
  <c r="AL208" i="7"/>
  <c r="AQ208" i="7"/>
  <c r="AK208" i="7"/>
  <c r="AM208" i="7"/>
  <c r="AO208" i="7"/>
  <c r="AN212" i="7"/>
  <c r="AM212" i="7"/>
  <c r="AO212" i="7"/>
  <c r="AP212" i="7"/>
  <c r="AK212" i="7"/>
  <c r="AQ212" i="7"/>
  <c r="AL212" i="7"/>
  <c r="AN216" i="7"/>
  <c r="AP216" i="7"/>
  <c r="AL216" i="7"/>
  <c r="AQ216" i="7"/>
  <c r="AM216" i="7"/>
  <c r="AK216" i="7"/>
  <c r="AO216" i="7"/>
  <c r="AN220" i="7"/>
  <c r="AM220" i="7"/>
  <c r="AO220" i="7"/>
  <c r="AK220" i="7"/>
  <c r="AL220" i="7"/>
  <c r="AP220" i="7"/>
  <c r="AQ220" i="7"/>
  <c r="AN224" i="7"/>
  <c r="AO224" i="7"/>
  <c r="AP224" i="7"/>
  <c r="AK224" i="7"/>
  <c r="AQ224" i="7"/>
  <c r="AL224" i="7"/>
  <c r="AM224" i="7"/>
  <c r="AN227" i="7"/>
  <c r="AO227" i="7"/>
  <c r="AP227" i="7"/>
  <c r="AK227" i="7"/>
  <c r="AQ227" i="7"/>
  <c r="AL227" i="7"/>
  <c r="AM227" i="7"/>
  <c r="AN240" i="7"/>
  <c r="AO240" i="7"/>
  <c r="AP240" i="7"/>
  <c r="AK240" i="7"/>
  <c r="AQ240" i="7"/>
  <c r="AL240" i="7"/>
  <c r="AM240" i="7"/>
  <c r="AO244" i="7"/>
  <c r="AL244" i="7"/>
  <c r="AQ244" i="7"/>
  <c r="AK244" i="7"/>
  <c r="AM244" i="7"/>
  <c r="AN244" i="7"/>
  <c r="AP244" i="7"/>
  <c r="AL271" i="7"/>
  <c r="AP271" i="7"/>
  <c r="AN271" i="7"/>
  <c r="AO271" i="7"/>
  <c r="AK271" i="7"/>
  <c r="AM271" i="7"/>
  <c r="AQ271" i="7"/>
  <c r="AL275" i="7"/>
  <c r="AP275" i="7"/>
  <c r="AQ275" i="7"/>
  <c r="AM275" i="7"/>
  <c r="AK275" i="7"/>
  <c r="AN275" i="7"/>
  <c r="AO275" i="7"/>
  <c r="AL285" i="7"/>
  <c r="AP285" i="7"/>
  <c r="AN285" i="7"/>
  <c r="AK285" i="7"/>
  <c r="AO285" i="7"/>
  <c r="AQ285" i="7"/>
  <c r="AM285" i="7"/>
  <c r="AL289" i="7"/>
  <c r="AP289" i="7"/>
  <c r="AQ289" i="7"/>
  <c r="AM289" i="7"/>
  <c r="AN289" i="7"/>
  <c r="AO289" i="7"/>
  <c r="AK289" i="7"/>
  <c r="AL293" i="7"/>
  <c r="AP293" i="7"/>
  <c r="AN293" i="7"/>
  <c r="AO293" i="7"/>
  <c r="AM293" i="7"/>
  <c r="AQ293" i="7"/>
  <c r="AK293" i="7"/>
  <c r="AL297" i="7"/>
  <c r="AP297" i="7"/>
  <c r="AQ297" i="7"/>
  <c r="AM297" i="7"/>
  <c r="AK297" i="7"/>
  <c r="AN297" i="7"/>
  <c r="AO297" i="7"/>
  <c r="AM299" i="7"/>
  <c r="AQ299" i="7"/>
  <c r="AN299" i="7"/>
  <c r="AO299" i="7"/>
  <c r="AP299" i="7"/>
  <c r="AK299" i="7"/>
  <c r="AL299" i="7"/>
  <c r="AM303" i="7"/>
  <c r="AQ303" i="7"/>
  <c r="AK303" i="7"/>
  <c r="AN303" i="7"/>
  <c r="AO303" i="7"/>
  <c r="AP303" i="7"/>
  <c r="AL303" i="7"/>
  <c r="AM307" i="7"/>
  <c r="AQ307" i="7"/>
  <c r="AK307" i="7"/>
  <c r="AN307" i="7"/>
  <c r="AO307" i="7"/>
  <c r="AP307" i="7"/>
  <c r="AL307" i="7"/>
  <c r="AM317" i="7"/>
  <c r="AQ317" i="7"/>
  <c r="AL317" i="7"/>
  <c r="AK317" i="7"/>
  <c r="AN317" i="7"/>
  <c r="AO317" i="7"/>
  <c r="AP317" i="7"/>
  <c r="AM321" i="7"/>
  <c r="AQ321" i="7"/>
  <c r="AO321" i="7"/>
  <c r="AL321" i="7"/>
  <c r="AN321" i="7"/>
  <c r="AK321" i="7"/>
  <c r="AP321" i="7"/>
  <c r="AO336" i="7"/>
  <c r="AL336" i="7"/>
  <c r="AQ336" i="7"/>
  <c r="AP336" i="7"/>
  <c r="AK336" i="7"/>
  <c r="AM336" i="7"/>
  <c r="AN336" i="7"/>
  <c r="AM344" i="7"/>
  <c r="AQ344" i="7"/>
  <c r="AL344" i="7"/>
  <c r="AP344" i="7"/>
  <c r="AK344" i="7"/>
  <c r="AN344" i="7"/>
  <c r="AO344" i="7"/>
  <c r="AM348" i="7"/>
  <c r="AQ348" i="7"/>
  <c r="AO348" i="7"/>
  <c r="AN348" i="7"/>
  <c r="AP348" i="7"/>
  <c r="AL348" i="7"/>
  <c r="AK348" i="7"/>
  <c r="AL357" i="7"/>
  <c r="AP357" i="7"/>
  <c r="AK357" i="7"/>
  <c r="AM357" i="7"/>
  <c r="AO357" i="7"/>
  <c r="AQ357" i="7"/>
  <c r="AN357" i="7"/>
  <c r="AL361" i="7"/>
  <c r="AP361" i="7"/>
  <c r="AK361" i="7"/>
  <c r="AO361" i="7"/>
  <c r="AM361" i="7"/>
  <c r="AN361" i="7"/>
  <c r="AQ361" i="7"/>
  <c r="AL156" i="7"/>
  <c r="AP156" i="7"/>
  <c r="AN156" i="7"/>
  <c r="AO156" i="7"/>
  <c r="AQ156" i="7"/>
  <c r="AK156" i="7"/>
  <c r="AM156" i="7"/>
  <c r="AL160" i="7"/>
  <c r="AP160" i="7"/>
  <c r="AQ160" i="7"/>
  <c r="AM160" i="7"/>
  <c r="AN160" i="7"/>
  <c r="AO160" i="7"/>
  <c r="AK160" i="7"/>
  <c r="AL164" i="7"/>
  <c r="AP164" i="7"/>
  <c r="AN164" i="7"/>
  <c r="AO164" i="7"/>
  <c r="AM164" i="7"/>
  <c r="AK164" i="7"/>
  <c r="AQ164" i="7"/>
  <c r="AL168" i="7"/>
  <c r="AP168" i="7"/>
  <c r="AM168" i="7"/>
  <c r="AQ168" i="7"/>
  <c r="AK168" i="7"/>
  <c r="AN168" i="7"/>
  <c r="AO168" i="7"/>
  <c r="AL172" i="7"/>
  <c r="AP172" i="7"/>
  <c r="AM172" i="7"/>
  <c r="AQ172" i="7"/>
  <c r="AK172" i="7"/>
  <c r="AN172" i="7"/>
  <c r="AO172" i="7"/>
  <c r="AL176" i="7"/>
  <c r="AP176" i="7"/>
  <c r="AM176" i="7"/>
  <c r="AQ176" i="7"/>
  <c r="AK176" i="7"/>
  <c r="AN176" i="7"/>
  <c r="AO176" i="7"/>
  <c r="AL180" i="7"/>
  <c r="AP180" i="7"/>
  <c r="AQ180" i="7"/>
  <c r="AM180" i="7"/>
  <c r="AK180" i="7"/>
  <c r="AN180" i="7"/>
  <c r="AO180" i="7"/>
  <c r="AL184" i="7"/>
  <c r="AP184" i="7"/>
  <c r="AN184" i="7"/>
  <c r="AO184" i="7"/>
  <c r="AK184" i="7"/>
  <c r="AM184" i="7"/>
  <c r="AQ184" i="7"/>
  <c r="AL199" i="7"/>
  <c r="AP199" i="7"/>
  <c r="AQ199" i="7"/>
  <c r="AM199" i="7"/>
  <c r="AK199" i="7"/>
  <c r="AN199" i="7"/>
  <c r="AO199" i="7"/>
  <c r="AL203" i="7"/>
  <c r="AP203" i="7"/>
  <c r="AN203" i="7"/>
  <c r="AO203" i="7"/>
  <c r="AK203" i="7"/>
  <c r="AQ203" i="7"/>
  <c r="AM203" i="7"/>
  <c r="AL207" i="7"/>
  <c r="AP207" i="7"/>
  <c r="AQ207" i="7"/>
  <c r="AM207" i="7"/>
  <c r="AK207" i="7"/>
  <c r="AN207" i="7"/>
  <c r="AO207" i="7"/>
  <c r="AL219" i="7"/>
  <c r="AP219" i="7"/>
  <c r="AN219" i="7"/>
  <c r="AO219" i="7"/>
  <c r="AQ219" i="7"/>
  <c r="AK219" i="7"/>
  <c r="AM219" i="7"/>
  <c r="AL223" i="7"/>
  <c r="AP223" i="7"/>
  <c r="AM223" i="7"/>
  <c r="AQ223" i="7"/>
  <c r="AN223" i="7"/>
  <c r="AO223" i="7"/>
  <c r="AK223" i="7"/>
  <c r="AL226" i="7"/>
  <c r="AP226" i="7"/>
  <c r="AM226" i="7"/>
  <c r="AQ226" i="7"/>
  <c r="AN226" i="7"/>
  <c r="AO226" i="7"/>
  <c r="AK226" i="7"/>
  <c r="AL232" i="7"/>
  <c r="AP232" i="7"/>
  <c r="AM232" i="7"/>
  <c r="AQ232" i="7"/>
  <c r="AN232" i="7"/>
  <c r="AO232" i="7"/>
  <c r="AK232" i="7"/>
  <c r="AL234" i="7"/>
  <c r="AP234" i="7"/>
  <c r="AM234" i="7"/>
  <c r="AQ234" i="7"/>
  <c r="AN234" i="7"/>
  <c r="AO234" i="7"/>
  <c r="AK234" i="7"/>
  <c r="AL239" i="7"/>
  <c r="AP239" i="7"/>
  <c r="AM239" i="7"/>
  <c r="AQ239" i="7"/>
  <c r="AN239" i="7"/>
  <c r="AO239" i="7"/>
  <c r="AK239" i="7"/>
  <c r="AM243" i="7"/>
  <c r="AQ243" i="7"/>
  <c r="AL243" i="7"/>
  <c r="AN243" i="7"/>
  <c r="AK243" i="7"/>
  <c r="AO243" i="7"/>
  <c r="AP243" i="7"/>
  <c r="AM248" i="7"/>
  <c r="AQ248" i="7"/>
  <c r="AO248" i="7"/>
  <c r="AP248" i="7"/>
  <c r="AL248" i="7"/>
  <c r="AK248" i="7"/>
  <c r="AN248" i="7"/>
  <c r="AN270" i="7"/>
  <c r="AO270" i="7"/>
  <c r="AP270" i="7"/>
  <c r="AK270" i="7"/>
  <c r="AQ270" i="7"/>
  <c r="AL270" i="7"/>
  <c r="AM270" i="7"/>
  <c r="AN274" i="7"/>
  <c r="AL274" i="7"/>
  <c r="AQ274" i="7"/>
  <c r="AK274" i="7"/>
  <c r="AM274" i="7"/>
  <c r="AO274" i="7"/>
  <c r="AP274" i="7"/>
  <c r="AN278" i="7"/>
  <c r="AO278" i="7"/>
  <c r="AP278" i="7"/>
  <c r="AL278" i="7"/>
  <c r="AM278" i="7"/>
  <c r="AQ278" i="7"/>
  <c r="AK278" i="7"/>
  <c r="AN288" i="7"/>
  <c r="AL288" i="7"/>
  <c r="AQ288" i="7"/>
  <c r="AM288" i="7"/>
  <c r="AK288" i="7"/>
  <c r="AO288" i="7"/>
  <c r="AP288" i="7"/>
  <c r="AN292" i="7"/>
  <c r="AO292" i="7"/>
  <c r="AP292" i="7"/>
  <c r="AK292" i="7"/>
  <c r="AQ292" i="7"/>
  <c r="AL292" i="7"/>
  <c r="AM292" i="7"/>
  <c r="AO302" i="7"/>
  <c r="AL302" i="7"/>
  <c r="AP302" i="7"/>
  <c r="AM302" i="7"/>
  <c r="AN302" i="7"/>
  <c r="AK302" i="7"/>
  <c r="AQ302" i="7"/>
  <c r="AO306" i="7"/>
  <c r="AL306" i="7"/>
  <c r="AP306" i="7"/>
  <c r="AM306" i="7"/>
  <c r="AK306" i="7"/>
  <c r="AN306" i="7"/>
  <c r="AQ306" i="7"/>
  <c r="AO316" i="7"/>
  <c r="AM316" i="7"/>
  <c r="AL316" i="7"/>
  <c r="AN316" i="7"/>
  <c r="AK316" i="7"/>
  <c r="AP316" i="7"/>
  <c r="AQ316" i="7"/>
  <c r="AO320" i="7"/>
  <c r="AP320" i="7"/>
  <c r="AQ320" i="7"/>
  <c r="AL320" i="7"/>
  <c r="AM320" i="7"/>
  <c r="AN320" i="7"/>
  <c r="AK320" i="7"/>
  <c r="AO324" i="7"/>
  <c r="AL324" i="7"/>
  <c r="AQ324" i="7"/>
  <c r="AM324" i="7"/>
  <c r="AN324" i="7"/>
  <c r="AK324" i="7"/>
  <c r="AP324" i="7"/>
  <c r="AO330" i="7"/>
  <c r="AL330" i="7"/>
  <c r="AQ330" i="7"/>
  <c r="AM330" i="7"/>
  <c r="AK330" i="7"/>
  <c r="AN330" i="7"/>
  <c r="AP330" i="7"/>
  <c r="AO333" i="7"/>
  <c r="AN333" i="7"/>
  <c r="AP333" i="7"/>
  <c r="AQ333" i="7"/>
  <c r="AL333" i="7"/>
  <c r="AM333" i="7"/>
  <c r="AK333" i="7"/>
  <c r="AM335" i="7"/>
  <c r="AQ335" i="7"/>
  <c r="AL335" i="7"/>
  <c r="AO335" i="7"/>
  <c r="AK335" i="7"/>
  <c r="AP335" i="7"/>
  <c r="AN335" i="7"/>
  <c r="AM339" i="7"/>
  <c r="AQ339" i="7"/>
  <c r="AO339" i="7"/>
  <c r="AK339" i="7"/>
  <c r="AL339" i="7"/>
  <c r="AN339" i="7"/>
  <c r="AP339" i="7"/>
  <c r="AO343" i="7"/>
  <c r="AM343" i="7"/>
  <c r="AP343" i="7"/>
  <c r="AK343" i="7"/>
  <c r="AQ343" i="7"/>
  <c r="AL343" i="7"/>
  <c r="AN343" i="7"/>
  <c r="AO347" i="7"/>
  <c r="AP347" i="7"/>
  <c r="AM347" i="7"/>
  <c r="AN347" i="7"/>
  <c r="AQ347" i="7"/>
  <c r="AK347" i="7"/>
  <c r="AL347" i="7"/>
  <c r="AN87" i="7"/>
  <c r="AK87" i="7"/>
  <c r="AO87" i="7"/>
  <c r="AM87" i="7"/>
  <c r="AP87" i="7"/>
  <c r="AQ87" i="7"/>
  <c r="AL87" i="7"/>
  <c r="AL154" i="7"/>
  <c r="AP154" i="7"/>
  <c r="AO154" i="7"/>
  <c r="AQ154" i="7"/>
  <c r="AM154" i="7"/>
  <c r="AN154" i="7"/>
  <c r="AK154" i="7"/>
  <c r="AL158" i="7"/>
  <c r="AP158" i="7"/>
  <c r="AM158" i="7"/>
  <c r="AN158" i="7"/>
  <c r="AO158" i="7"/>
  <c r="AQ158" i="7"/>
  <c r="AK158" i="7"/>
  <c r="AL162" i="7"/>
  <c r="AP162" i="7"/>
  <c r="AO162" i="7"/>
  <c r="AQ162" i="7"/>
  <c r="AM162" i="7"/>
  <c r="AN162" i="7"/>
  <c r="AK162" i="7"/>
  <c r="AL166" i="7"/>
  <c r="AP166" i="7"/>
  <c r="AM166" i="7"/>
  <c r="AN166" i="7"/>
  <c r="AO166" i="7"/>
  <c r="AK166" i="7"/>
  <c r="AQ166" i="7"/>
  <c r="AL170" i="7"/>
  <c r="AP170" i="7"/>
  <c r="AM170" i="7"/>
  <c r="AQ170" i="7"/>
  <c r="AN170" i="7"/>
  <c r="AO170" i="7"/>
  <c r="AK170" i="7"/>
  <c r="AL174" i="7"/>
  <c r="AP174" i="7"/>
  <c r="AM174" i="7"/>
  <c r="AQ174" i="7"/>
  <c r="AN174" i="7"/>
  <c r="AO174" i="7"/>
  <c r="AK174" i="7"/>
  <c r="AL178" i="7"/>
  <c r="AP178" i="7"/>
  <c r="AM178" i="7"/>
  <c r="AN178" i="7"/>
  <c r="AO178" i="7"/>
  <c r="AQ178" i="7"/>
  <c r="AK178" i="7"/>
  <c r="AL182" i="7"/>
  <c r="AP182" i="7"/>
  <c r="AO182" i="7"/>
  <c r="AQ182" i="7"/>
  <c r="AM182" i="7"/>
  <c r="AN182" i="7"/>
  <c r="AK182" i="7"/>
  <c r="AL186" i="7"/>
  <c r="AP186" i="7"/>
  <c r="AM186" i="7"/>
  <c r="AN186" i="7"/>
  <c r="AK186" i="7"/>
  <c r="AO186" i="7"/>
  <c r="AQ186" i="7"/>
  <c r="AL201" i="7"/>
  <c r="AP201" i="7"/>
  <c r="AO201" i="7"/>
  <c r="AQ201" i="7"/>
  <c r="AK201" i="7"/>
  <c r="AM201" i="7"/>
  <c r="AN201" i="7"/>
  <c r="AL205" i="7"/>
  <c r="AP205" i="7"/>
  <c r="AM205" i="7"/>
  <c r="AN205" i="7"/>
  <c r="AO205" i="7"/>
  <c r="AQ205" i="7"/>
  <c r="AK205" i="7"/>
  <c r="AL209" i="7"/>
  <c r="AP209" i="7"/>
  <c r="AO209" i="7"/>
  <c r="AQ209" i="7"/>
  <c r="AM209" i="7"/>
  <c r="AN209" i="7"/>
  <c r="AK209" i="7"/>
  <c r="AL213" i="7"/>
  <c r="AP213" i="7"/>
  <c r="AM213" i="7"/>
  <c r="AN213" i="7"/>
  <c r="AK213" i="7"/>
  <c r="AO213" i="7"/>
  <c r="AQ213" i="7"/>
  <c r="AL217" i="7"/>
  <c r="AP217" i="7"/>
  <c r="AO217" i="7"/>
  <c r="AQ217" i="7"/>
  <c r="AK217" i="7"/>
  <c r="AM217" i="7"/>
  <c r="AN217" i="7"/>
  <c r="AL221" i="7"/>
  <c r="AP221" i="7"/>
  <c r="AM221" i="7"/>
  <c r="AN221" i="7"/>
  <c r="AO221" i="7"/>
  <c r="AQ221" i="7"/>
  <c r="AK221" i="7"/>
  <c r="AL228" i="7"/>
  <c r="AP228" i="7"/>
  <c r="AM228" i="7"/>
  <c r="AQ228" i="7"/>
  <c r="AK228" i="7"/>
  <c r="AN228" i="7"/>
  <c r="AO228" i="7"/>
  <c r="AL230" i="7"/>
  <c r="AP230" i="7"/>
  <c r="AM230" i="7"/>
  <c r="AQ230" i="7"/>
  <c r="AK230" i="7"/>
  <c r="AN230" i="7"/>
  <c r="AO230" i="7"/>
  <c r="AL235" i="7"/>
  <c r="AP235" i="7"/>
  <c r="AM235" i="7"/>
  <c r="AQ235" i="7"/>
  <c r="AK235" i="7"/>
  <c r="AN235" i="7"/>
  <c r="AO235" i="7"/>
  <c r="AL237" i="7"/>
  <c r="AP237" i="7"/>
  <c r="AM237" i="7"/>
  <c r="AQ237" i="7"/>
  <c r="AK237" i="7"/>
  <c r="AN237" i="7"/>
  <c r="AO237" i="7"/>
  <c r="AL241" i="7"/>
  <c r="AP241" i="7"/>
  <c r="AM241" i="7"/>
  <c r="AQ241" i="7"/>
  <c r="AK241" i="7"/>
  <c r="AN241" i="7"/>
  <c r="AO241" i="7"/>
  <c r="AM245" i="7"/>
  <c r="AQ245" i="7"/>
  <c r="AP245" i="7"/>
  <c r="AL245" i="7"/>
  <c r="AK245" i="7"/>
  <c r="AN245" i="7"/>
  <c r="AO245" i="7"/>
  <c r="AM249" i="7"/>
  <c r="AQ249" i="7"/>
  <c r="AN249" i="7"/>
  <c r="AO249" i="7"/>
  <c r="AK249" i="7"/>
  <c r="AP249" i="7"/>
  <c r="AL249" i="7"/>
  <c r="AN272" i="7"/>
  <c r="AK272" i="7"/>
  <c r="AM272" i="7"/>
  <c r="AO272" i="7"/>
  <c r="AP272" i="7"/>
  <c r="AQ272" i="7"/>
  <c r="AL272" i="7"/>
  <c r="AN276" i="7"/>
  <c r="AK276" i="7"/>
  <c r="AP276" i="7"/>
  <c r="AL276" i="7"/>
  <c r="AQ276" i="7"/>
  <c r="AM276" i="7"/>
  <c r="AO276" i="7"/>
  <c r="AN286" i="7"/>
  <c r="AK286" i="7"/>
  <c r="AM286" i="7"/>
  <c r="AO286" i="7"/>
  <c r="AL286" i="7"/>
  <c r="AP286" i="7"/>
  <c r="AQ286" i="7"/>
  <c r="AN290" i="7"/>
  <c r="AK290" i="7"/>
  <c r="AP290" i="7"/>
  <c r="AL290" i="7"/>
  <c r="AQ290" i="7"/>
  <c r="AM290" i="7"/>
  <c r="AO290" i="7"/>
  <c r="AN294" i="7"/>
  <c r="AK294" i="7"/>
  <c r="AM294" i="7"/>
  <c r="AO294" i="7"/>
  <c r="AP294" i="7"/>
  <c r="AQ294" i="7"/>
  <c r="AL294" i="7"/>
  <c r="AO300" i="7"/>
  <c r="AL300" i="7"/>
  <c r="AP300" i="7"/>
  <c r="AQ300" i="7"/>
  <c r="AM300" i="7"/>
  <c r="AN300" i="7"/>
  <c r="AK300" i="7"/>
  <c r="AO304" i="7"/>
  <c r="AL304" i="7"/>
  <c r="AP304" i="7"/>
  <c r="AQ304" i="7"/>
  <c r="AK304" i="7"/>
  <c r="AM304" i="7"/>
  <c r="AN304" i="7"/>
  <c r="AO308" i="7"/>
  <c r="AL308" i="7"/>
  <c r="AP308" i="7"/>
  <c r="AQ308" i="7"/>
  <c r="AK308" i="7"/>
  <c r="AM308" i="7"/>
  <c r="AN308" i="7"/>
  <c r="AO312" i="7"/>
  <c r="AL312" i="7"/>
  <c r="AQ312" i="7"/>
  <c r="AK312" i="7"/>
  <c r="AM312" i="7"/>
  <c r="AN312" i="7"/>
  <c r="AP312" i="7"/>
  <c r="AO318" i="7"/>
  <c r="AL318" i="7"/>
  <c r="AQ318" i="7"/>
  <c r="AN318" i="7"/>
  <c r="AK318" i="7"/>
  <c r="AP318" i="7"/>
  <c r="AM318" i="7"/>
  <c r="AO322" i="7"/>
  <c r="AN322" i="7"/>
  <c r="AL322" i="7"/>
  <c r="AK322" i="7"/>
  <c r="AM322" i="7"/>
  <c r="AP322" i="7"/>
  <c r="AQ322" i="7"/>
  <c r="AO326" i="7"/>
  <c r="AP326" i="7"/>
  <c r="AK326" i="7"/>
  <c r="AL326" i="7"/>
  <c r="AQ326" i="7"/>
  <c r="AM326" i="7"/>
  <c r="AN326" i="7"/>
  <c r="AO328" i="7"/>
  <c r="AM328" i="7"/>
  <c r="AK328" i="7"/>
  <c r="AN328" i="7"/>
  <c r="AL328" i="7"/>
  <c r="AP328" i="7"/>
  <c r="AQ328" i="7"/>
  <c r="AM337" i="7"/>
  <c r="AQ337" i="7"/>
  <c r="AK337" i="7"/>
  <c r="AP337" i="7"/>
  <c r="AL337" i="7"/>
  <c r="AN337" i="7"/>
  <c r="AO337" i="7"/>
  <c r="AO341" i="7"/>
  <c r="AN341" i="7"/>
  <c r="AM341" i="7"/>
  <c r="AP341" i="7"/>
  <c r="AL341" i="7"/>
  <c r="AK341" i="7"/>
  <c r="AQ341" i="7"/>
  <c r="AO345" i="7"/>
  <c r="AL345" i="7"/>
  <c r="AQ345" i="7"/>
  <c r="AK345" i="7"/>
  <c r="AM345" i="7"/>
  <c r="AN345" i="7"/>
  <c r="AP345" i="7"/>
  <c r="AO349" i="7"/>
  <c r="AN349" i="7"/>
  <c r="AP349" i="7"/>
  <c r="AK349" i="7"/>
  <c r="AQ349" i="7"/>
  <c r="AL349" i="7"/>
  <c r="AM349" i="7"/>
  <c r="AO351" i="7"/>
  <c r="AL351" i="7"/>
  <c r="AQ351" i="7"/>
  <c r="AM351" i="7"/>
  <c r="AN351" i="7"/>
  <c r="AK351" i="7"/>
  <c r="AP351" i="7"/>
  <c r="AO353" i="7"/>
  <c r="AN353" i="7"/>
  <c r="AQ353" i="7"/>
  <c r="AK353" i="7"/>
  <c r="AL353" i="7"/>
  <c r="AM353" i="7"/>
  <c r="AP353" i="7"/>
  <c r="AN358" i="7"/>
  <c r="AL358" i="7"/>
  <c r="AQ358" i="7"/>
  <c r="AP358" i="7"/>
  <c r="AM358" i="7"/>
  <c r="AK358" i="7"/>
  <c r="AO358" i="7"/>
  <c r="AN362" i="7"/>
  <c r="AO362" i="7"/>
  <c r="AM362" i="7"/>
  <c r="AP362" i="7"/>
  <c r="AK362" i="7"/>
  <c r="AL362" i="7"/>
  <c r="AQ362" i="7"/>
  <c r="AN365" i="7"/>
  <c r="AK365" i="7"/>
  <c r="AL365" i="7"/>
  <c r="AQ365" i="7"/>
  <c r="AO365" i="7"/>
  <c r="AP365" i="7"/>
  <c r="AM365" i="7"/>
  <c r="AN367" i="7"/>
  <c r="AP367" i="7"/>
  <c r="AK367" i="7"/>
  <c r="AQ367" i="7"/>
  <c r="AL367" i="7"/>
  <c r="AM367" i="7"/>
  <c r="AO367" i="7"/>
  <c r="AL340" i="7"/>
  <c r="AP340" i="7"/>
  <c r="AK340" i="7"/>
  <c r="AM340" i="7"/>
  <c r="AQ340" i="7"/>
  <c r="AN340" i="7"/>
  <c r="AO340" i="7"/>
  <c r="AK371" i="7" l="1"/>
  <c r="AQ371" i="7"/>
  <c r="AL371" i="7"/>
  <c r="AN371" i="7"/>
  <c r="AP371" i="7"/>
  <c r="AM371" i="7"/>
  <c r="AO371" i="7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AB344" i="4"/>
  <c r="AA344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AB342" i="4"/>
  <c r="AA342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AB340" i="4"/>
  <c r="AA340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AB339" i="4"/>
  <c r="AA339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AA161" i="4"/>
  <c r="AB161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AB162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AA166" i="4"/>
  <c r="AB166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AA190" i="4"/>
  <c r="AB190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AA191" i="4"/>
  <c r="AB191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AA196" i="4"/>
  <c r="AB196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AA198" i="4"/>
  <c r="AB198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AA200" i="4"/>
  <c r="AB200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AA202" i="4"/>
  <c r="AB202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AA205" i="4"/>
  <c r="AB205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AA206" i="4"/>
  <c r="AB206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AA207" i="4"/>
  <c r="AB207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AA208" i="4"/>
  <c r="AB208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AA210" i="4"/>
  <c r="AB210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AA211" i="4"/>
  <c r="AB211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AA212" i="4"/>
  <c r="AB212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AA213" i="4"/>
  <c r="AB213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AA215" i="4"/>
  <c r="AB215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M33" i="4" l="1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O32" i="4"/>
  <c r="P32" i="4"/>
  <c r="Q32" i="4"/>
  <c r="R32" i="4"/>
  <c r="S32" i="4"/>
  <c r="T32" i="4"/>
  <c r="U32" i="4"/>
  <c r="V32" i="4"/>
  <c r="W32" i="4"/>
  <c r="X32" i="4"/>
  <c r="Y32" i="4"/>
  <c r="Z32" i="4"/>
  <c r="AH262" i="4" l="1"/>
  <c r="AG249" i="4"/>
  <c r="AG245" i="4"/>
  <c r="AH244" i="4"/>
  <c r="AG241" i="4"/>
  <c r="AG237" i="4"/>
  <c r="AG233" i="4"/>
  <c r="AG229" i="4"/>
  <c r="AH228" i="4"/>
  <c r="AG225" i="4"/>
  <c r="AH215" i="4"/>
  <c r="AD205" i="4"/>
  <c r="AD197" i="4"/>
  <c r="AD189" i="4"/>
  <c r="AD179" i="4"/>
  <c r="AD171" i="4"/>
  <c r="AD163" i="4"/>
  <c r="AD155" i="4"/>
  <c r="AD147" i="4"/>
  <c r="AD139" i="4"/>
  <c r="AD131" i="4"/>
  <c r="AG121" i="4"/>
  <c r="M112" i="4"/>
  <c r="M107" i="4"/>
  <c r="V104" i="4"/>
  <c r="U104" i="4"/>
  <c r="T104" i="4"/>
  <c r="S104" i="4"/>
  <c r="R104" i="4"/>
  <c r="Q104" i="4"/>
  <c r="P104" i="4"/>
  <c r="O104" i="4"/>
  <c r="N104" i="4"/>
  <c r="M104" i="4"/>
  <c r="V103" i="4"/>
  <c r="U103" i="4"/>
  <c r="T103" i="4"/>
  <c r="S103" i="4"/>
  <c r="R103" i="4"/>
  <c r="Q103" i="4"/>
  <c r="P103" i="4"/>
  <c r="O103" i="4"/>
  <c r="N103" i="4"/>
  <c r="M103" i="4"/>
  <c r="V102" i="4"/>
  <c r="U102" i="4"/>
  <c r="T102" i="4"/>
  <c r="S102" i="4"/>
  <c r="R102" i="4"/>
  <c r="Q102" i="4"/>
  <c r="P102" i="4"/>
  <c r="O102" i="4"/>
  <c r="N102" i="4"/>
  <c r="M102" i="4"/>
  <c r="V101" i="4"/>
  <c r="U101" i="4"/>
  <c r="T101" i="4"/>
  <c r="S101" i="4"/>
  <c r="R101" i="4"/>
  <c r="Q101" i="4"/>
  <c r="P101" i="4"/>
  <c r="O101" i="4"/>
  <c r="N101" i="4"/>
  <c r="M101" i="4"/>
  <c r="V100" i="4"/>
  <c r="U100" i="4"/>
  <c r="T100" i="4"/>
  <c r="S100" i="4"/>
  <c r="R100" i="4"/>
  <c r="Q100" i="4"/>
  <c r="P100" i="4"/>
  <c r="O100" i="4"/>
  <c r="N100" i="4"/>
  <c r="M100" i="4"/>
  <c r="V99" i="4"/>
  <c r="U99" i="4"/>
  <c r="T99" i="4"/>
  <c r="S99" i="4"/>
  <c r="R99" i="4"/>
  <c r="Q99" i="4"/>
  <c r="P99" i="4"/>
  <c r="O99" i="4"/>
  <c r="N99" i="4"/>
  <c r="M99" i="4"/>
  <c r="V98" i="4"/>
  <c r="U98" i="4"/>
  <c r="T98" i="4"/>
  <c r="S98" i="4"/>
  <c r="R98" i="4"/>
  <c r="Q98" i="4"/>
  <c r="P98" i="4"/>
  <c r="O98" i="4"/>
  <c r="N98" i="4"/>
  <c r="M98" i="4"/>
  <c r="V97" i="4"/>
  <c r="U97" i="4"/>
  <c r="T97" i="4"/>
  <c r="S97" i="4"/>
  <c r="R97" i="4"/>
  <c r="Q97" i="4"/>
  <c r="P97" i="4"/>
  <c r="O97" i="4"/>
  <c r="N97" i="4"/>
  <c r="M97" i="4"/>
  <c r="V96" i="4"/>
  <c r="U96" i="4"/>
  <c r="T96" i="4"/>
  <c r="S96" i="4"/>
  <c r="R96" i="4"/>
  <c r="Q96" i="4"/>
  <c r="P96" i="4"/>
  <c r="O96" i="4"/>
  <c r="N96" i="4"/>
  <c r="M96" i="4"/>
  <c r="V95" i="4"/>
  <c r="U95" i="4"/>
  <c r="T95" i="4"/>
  <c r="S95" i="4"/>
  <c r="R95" i="4"/>
  <c r="Q95" i="4"/>
  <c r="P95" i="4"/>
  <c r="O95" i="4"/>
  <c r="N95" i="4"/>
  <c r="M95" i="4"/>
  <c r="V94" i="4"/>
  <c r="U94" i="4"/>
  <c r="T94" i="4"/>
  <c r="S94" i="4"/>
  <c r="R94" i="4"/>
  <c r="Q94" i="4"/>
  <c r="P94" i="4"/>
  <c r="O94" i="4"/>
  <c r="N94" i="4"/>
  <c r="M94" i="4"/>
  <c r="V93" i="4"/>
  <c r="U93" i="4"/>
  <c r="T93" i="4"/>
  <c r="S93" i="4"/>
  <c r="R93" i="4"/>
  <c r="Q93" i="4"/>
  <c r="P93" i="4"/>
  <c r="O93" i="4"/>
  <c r="N93" i="4"/>
  <c r="M93" i="4"/>
  <c r="V92" i="4"/>
  <c r="U92" i="4"/>
  <c r="T92" i="4"/>
  <c r="S92" i="4"/>
  <c r="R92" i="4"/>
  <c r="Q92" i="4"/>
  <c r="P92" i="4"/>
  <c r="O92" i="4"/>
  <c r="N92" i="4"/>
  <c r="M92" i="4"/>
  <c r="V91" i="4"/>
  <c r="U91" i="4"/>
  <c r="T91" i="4"/>
  <c r="S91" i="4"/>
  <c r="R91" i="4"/>
  <c r="Q91" i="4"/>
  <c r="P91" i="4"/>
  <c r="O91" i="4"/>
  <c r="N91" i="4"/>
  <c r="M91" i="4"/>
  <c r="V90" i="4"/>
  <c r="U90" i="4"/>
  <c r="T90" i="4"/>
  <c r="S90" i="4"/>
  <c r="R90" i="4"/>
  <c r="Q90" i="4"/>
  <c r="P90" i="4"/>
  <c r="O90" i="4"/>
  <c r="N90" i="4"/>
  <c r="M90" i="4"/>
  <c r="V89" i="4"/>
  <c r="U89" i="4"/>
  <c r="T89" i="4"/>
  <c r="S89" i="4"/>
  <c r="R89" i="4"/>
  <c r="Q89" i="4"/>
  <c r="P89" i="4"/>
  <c r="O89" i="4"/>
  <c r="N89" i="4"/>
  <c r="M89" i="4"/>
  <c r="V88" i="4"/>
  <c r="U88" i="4"/>
  <c r="T88" i="4"/>
  <c r="S88" i="4"/>
  <c r="R88" i="4"/>
  <c r="Q88" i="4"/>
  <c r="P88" i="4"/>
  <c r="O88" i="4"/>
  <c r="N88" i="4"/>
  <c r="M88" i="4"/>
  <c r="V87" i="4"/>
  <c r="U87" i="4"/>
  <c r="T87" i="4"/>
  <c r="S87" i="4"/>
  <c r="R87" i="4"/>
  <c r="Q87" i="4"/>
  <c r="P87" i="4"/>
  <c r="O87" i="4"/>
  <c r="N87" i="4"/>
  <c r="M87" i="4"/>
  <c r="V86" i="4"/>
  <c r="U86" i="4"/>
  <c r="T86" i="4"/>
  <c r="S86" i="4"/>
  <c r="R86" i="4"/>
  <c r="Q86" i="4"/>
  <c r="P86" i="4"/>
  <c r="O86" i="4"/>
  <c r="N86" i="4"/>
  <c r="M86" i="4"/>
  <c r="V85" i="4"/>
  <c r="U85" i="4"/>
  <c r="T85" i="4"/>
  <c r="S85" i="4"/>
  <c r="R85" i="4"/>
  <c r="Q85" i="4"/>
  <c r="P85" i="4"/>
  <c r="O85" i="4"/>
  <c r="N85" i="4"/>
  <c r="M85" i="4"/>
  <c r="V84" i="4"/>
  <c r="U84" i="4"/>
  <c r="T84" i="4"/>
  <c r="S84" i="4"/>
  <c r="R84" i="4"/>
  <c r="Q84" i="4"/>
  <c r="P84" i="4"/>
  <c r="O84" i="4"/>
  <c r="N84" i="4"/>
  <c r="M84" i="4"/>
  <c r="V83" i="4"/>
  <c r="U83" i="4"/>
  <c r="T83" i="4"/>
  <c r="S83" i="4"/>
  <c r="R83" i="4"/>
  <c r="Q83" i="4"/>
  <c r="P83" i="4"/>
  <c r="O83" i="4"/>
  <c r="N83" i="4"/>
  <c r="M83" i="4"/>
  <c r="V82" i="4"/>
  <c r="U82" i="4"/>
  <c r="T82" i="4"/>
  <c r="S82" i="4"/>
  <c r="R82" i="4"/>
  <c r="Q82" i="4"/>
  <c r="P82" i="4"/>
  <c r="O82" i="4"/>
  <c r="N82" i="4"/>
  <c r="M82" i="4"/>
  <c r="V81" i="4"/>
  <c r="U81" i="4"/>
  <c r="T81" i="4"/>
  <c r="S81" i="4"/>
  <c r="R81" i="4"/>
  <c r="Q81" i="4"/>
  <c r="P81" i="4"/>
  <c r="O81" i="4"/>
  <c r="N81" i="4"/>
  <c r="M81" i="4"/>
  <c r="V80" i="4"/>
  <c r="U80" i="4"/>
  <c r="T80" i="4"/>
  <c r="S80" i="4"/>
  <c r="R80" i="4"/>
  <c r="Q80" i="4"/>
  <c r="P80" i="4"/>
  <c r="O80" i="4"/>
  <c r="N80" i="4"/>
  <c r="M80" i="4"/>
  <c r="V79" i="4"/>
  <c r="U79" i="4"/>
  <c r="T79" i="4"/>
  <c r="S79" i="4"/>
  <c r="R79" i="4"/>
  <c r="Q79" i="4"/>
  <c r="P79" i="4"/>
  <c r="O79" i="4"/>
  <c r="N79" i="4"/>
  <c r="M79" i="4"/>
  <c r="V78" i="4"/>
  <c r="U78" i="4"/>
  <c r="T78" i="4"/>
  <c r="S78" i="4"/>
  <c r="R78" i="4"/>
  <c r="Q78" i="4"/>
  <c r="P78" i="4"/>
  <c r="O78" i="4"/>
  <c r="N78" i="4"/>
  <c r="M78" i="4"/>
  <c r="V77" i="4"/>
  <c r="U77" i="4"/>
  <c r="T77" i="4"/>
  <c r="S77" i="4"/>
  <c r="R77" i="4"/>
  <c r="Q77" i="4"/>
  <c r="P77" i="4"/>
  <c r="O77" i="4"/>
  <c r="N77" i="4"/>
  <c r="M77" i="4"/>
  <c r="V76" i="4"/>
  <c r="U76" i="4"/>
  <c r="T76" i="4"/>
  <c r="S76" i="4"/>
  <c r="R76" i="4"/>
  <c r="Q76" i="4"/>
  <c r="P76" i="4"/>
  <c r="O76" i="4"/>
  <c r="N76" i="4"/>
  <c r="M76" i="4"/>
  <c r="V75" i="4"/>
  <c r="U75" i="4"/>
  <c r="T75" i="4"/>
  <c r="S75" i="4"/>
  <c r="R75" i="4"/>
  <c r="Q75" i="4"/>
  <c r="P75" i="4"/>
  <c r="O75" i="4"/>
  <c r="N75" i="4"/>
  <c r="M75" i="4"/>
  <c r="V74" i="4"/>
  <c r="U74" i="4"/>
  <c r="T74" i="4"/>
  <c r="S74" i="4"/>
  <c r="R74" i="4"/>
  <c r="Q74" i="4"/>
  <c r="P74" i="4"/>
  <c r="O74" i="4"/>
  <c r="N74" i="4"/>
  <c r="M74" i="4"/>
  <c r="V73" i="4"/>
  <c r="U73" i="4"/>
  <c r="T73" i="4"/>
  <c r="S73" i="4"/>
  <c r="R73" i="4"/>
  <c r="Q73" i="4"/>
  <c r="P73" i="4"/>
  <c r="O73" i="4"/>
  <c r="N73" i="4"/>
  <c r="M73" i="4"/>
  <c r="V72" i="4"/>
  <c r="U72" i="4"/>
  <c r="T72" i="4"/>
  <c r="S72" i="4"/>
  <c r="R72" i="4"/>
  <c r="Q72" i="4"/>
  <c r="P72" i="4"/>
  <c r="O72" i="4"/>
  <c r="N72" i="4"/>
  <c r="M72" i="4"/>
  <c r="V71" i="4"/>
  <c r="U71" i="4"/>
  <c r="T71" i="4"/>
  <c r="S71" i="4"/>
  <c r="R71" i="4"/>
  <c r="Q71" i="4"/>
  <c r="P71" i="4"/>
  <c r="O71" i="4"/>
  <c r="N71" i="4"/>
  <c r="M71" i="4"/>
  <c r="V70" i="4"/>
  <c r="U70" i="4"/>
  <c r="T70" i="4"/>
  <c r="S70" i="4"/>
  <c r="R70" i="4"/>
  <c r="Q70" i="4"/>
  <c r="P70" i="4"/>
  <c r="O70" i="4"/>
  <c r="N70" i="4"/>
  <c r="M70" i="4"/>
  <c r="V69" i="4"/>
  <c r="U69" i="4"/>
  <c r="T69" i="4"/>
  <c r="S69" i="4"/>
  <c r="R69" i="4"/>
  <c r="Q69" i="4"/>
  <c r="P69" i="4"/>
  <c r="O69" i="4"/>
  <c r="N69" i="4"/>
  <c r="M69" i="4"/>
  <c r="V68" i="4"/>
  <c r="U68" i="4"/>
  <c r="T68" i="4"/>
  <c r="S68" i="4"/>
  <c r="R68" i="4"/>
  <c r="Q68" i="4"/>
  <c r="P68" i="4"/>
  <c r="O68" i="4"/>
  <c r="N68" i="4"/>
  <c r="M68" i="4"/>
  <c r="V67" i="4"/>
  <c r="U67" i="4"/>
  <c r="T67" i="4"/>
  <c r="S67" i="4"/>
  <c r="R67" i="4"/>
  <c r="Q67" i="4"/>
  <c r="P67" i="4"/>
  <c r="O67" i="4"/>
  <c r="N67" i="4"/>
  <c r="M67" i="4"/>
  <c r="V66" i="4"/>
  <c r="U66" i="4"/>
  <c r="T66" i="4"/>
  <c r="S66" i="4"/>
  <c r="R66" i="4"/>
  <c r="Q66" i="4"/>
  <c r="P66" i="4"/>
  <c r="O66" i="4"/>
  <c r="N66" i="4"/>
  <c r="M66" i="4"/>
  <c r="V65" i="4"/>
  <c r="U65" i="4"/>
  <c r="T65" i="4"/>
  <c r="S65" i="4"/>
  <c r="R65" i="4"/>
  <c r="Q65" i="4"/>
  <c r="P65" i="4"/>
  <c r="O65" i="4"/>
  <c r="N65" i="4"/>
  <c r="M65" i="4"/>
  <c r="V64" i="4"/>
  <c r="U64" i="4"/>
  <c r="T64" i="4"/>
  <c r="S64" i="4"/>
  <c r="R64" i="4"/>
  <c r="Q64" i="4"/>
  <c r="P64" i="4"/>
  <c r="O64" i="4"/>
  <c r="N64" i="4"/>
  <c r="M64" i="4"/>
  <c r="V63" i="4"/>
  <c r="U63" i="4"/>
  <c r="T63" i="4"/>
  <c r="S63" i="4"/>
  <c r="R63" i="4"/>
  <c r="Q63" i="4"/>
  <c r="P63" i="4"/>
  <c r="O63" i="4"/>
  <c r="N63" i="4"/>
  <c r="M63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AJ127" i="4"/>
  <c r="AK127" i="4"/>
  <c r="AL127" i="4"/>
  <c r="AM127" i="4"/>
  <c r="AN127" i="4"/>
  <c r="AO127" i="4"/>
  <c r="AP127" i="4"/>
  <c r="AQ127" i="4"/>
  <c r="AR127" i="4"/>
  <c r="AS127" i="4"/>
  <c r="AT127" i="4"/>
  <c r="AU127" i="4"/>
  <c r="AV127" i="4"/>
  <c r="AW127" i="4"/>
  <c r="AX127" i="4"/>
  <c r="AY127" i="4"/>
  <c r="AZ127" i="4"/>
  <c r="BA127" i="4"/>
  <c r="BB127" i="4"/>
  <c r="BC127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BC128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AZ130" i="4"/>
  <c r="BA130" i="4"/>
  <c r="BB130" i="4"/>
  <c r="BC130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BC132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BC134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AY137" i="4"/>
  <c r="AZ137" i="4"/>
  <c r="BA137" i="4"/>
  <c r="BB137" i="4"/>
  <c r="BC137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X138" i="4"/>
  <c r="AY138" i="4"/>
  <c r="AZ138" i="4"/>
  <c r="BA138" i="4"/>
  <c r="BB138" i="4"/>
  <c r="BC138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BC140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X141" i="4"/>
  <c r="AY141" i="4"/>
  <c r="AZ141" i="4"/>
  <c r="BA141" i="4"/>
  <c r="BB141" i="4"/>
  <c r="BC141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X142" i="4"/>
  <c r="AY142" i="4"/>
  <c r="AZ142" i="4"/>
  <c r="BA142" i="4"/>
  <c r="BB142" i="4"/>
  <c r="BC142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X143" i="4"/>
  <c r="AY143" i="4"/>
  <c r="AZ143" i="4"/>
  <c r="BA143" i="4"/>
  <c r="BB143" i="4"/>
  <c r="BC143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X145" i="4"/>
  <c r="AY145" i="4"/>
  <c r="AZ145" i="4"/>
  <c r="BA145" i="4"/>
  <c r="BB145" i="4"/>
  <c r="BC145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X146" i="4"/>
  <c r="AY146" i="4"/>
  <c r="AZ146" i="4"/>
  <c r="BA146" i="4"/>
  <c r="BB146" i="4"/>
  <c r="BC146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X147" i="4"/>
  <c r="AY147" i="4"/>
  <c r="AZ147" i="4"/>
  <c r="BA147" i="4"/>
  <c r="BB147" i="4"/>
  <c r="BC147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AZ148" i="4"/>
  <c r="BA148" i="4"/>
  <c r="BB148" i="4"/>
  <c r="BC148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AJ150" i="4"/>
  <c r="AK150" i="4"/>
  <c r="AL150" i="4"/>
  <c r="AM150" i="4"/>
  <c r="AN150" i="4"/>
  <c r="AO150" i="4"/>
  <c r="AP150" i="4"/>
  <c r="AQ150" i="4"/>
  <c r="AR150" i="4"/>
  <c r="AS150" i="4"/>
  <c r="AT150" i="4"/>
  <c r="AU150" i="4"/>
  <c r="AV150" i="4"/>
  <c r="AW150" i="4"/>
  <c r="AX150" i="4"/>
  <c r="AY150" i="4"/>
  <c r="AZ150" i="4"/>
  <c r="BA150" i="4"/>
  <c r="BB150" i="4"/>
  <c r="BC150" i="4"/>
  <c r="AJ151" i="4"/>
  <c r="AK151" i="4"/>
  <c r="AL151" i="4"/>
  <c r="AM151" i="4"/>
  <c r="AN151" i="4"/>
  <c r="AO151" i="4"/>
  <c r="AP151" i="4"/>
  <c r="AQ151" i="4"/>
  <c r="AR151" i="4"/>
  <c r="AS151" i="4"/>
  <c r="AT151" i="4"/>
  <c r="AU151" i="4"/>
  <c r="AV151" i="4"/>
  <c r="AW151" i="4"/>
  <c r="AX151" i="4"/>
  <c r="AY151" i="4"/>
  <c r="AZ151" i="4"/>
  <c r="BA151" i="4"/>
  <c r="BB151" i="4"/>
  <c r="BC151" i="4"/>
  <c r="AJ152" i="4"/>
  <c r="AK152" i="4"/>
  <c r="AL152" i="4"/>
  <c r="AM152" i="4"/>
  <c r="AN152" i="4"/>
  <c r="AO152" i="4"/>
  <c r="AP152" i="4"/>
  <c r="AQ152" i="4"/>
  <c r="AR152" i="4"/>
  <c r="AS152" i="4"/>
  <c r="AT152" i="4"/>
  <c r="AU152" i="4"/>
  <c r="AV152" i="4"/>
  <c r="AW152" i="4"/>
  <c r="AX152" i="4"/>
  <c r="AY152" i="4"/>
  <c r="AZ152" i="4"/>
  <c r="BA152" i="4"/>
  <c r="BB152" i="4"/>
  <c r="BC152" i="4"/>
  <c r="AJ153" i="4"/>
  <c r="AK153" i="4"/>
  <c r="AL153" i="4"/>
  <c r="AM153" i="4"/>
  <c r="AN153" i="4"/>
  <c r="AO153" i="4"/>
  <c r="AP153" i="4"/>
  <c r="AQ153" i="4"/>
  <c r="AR153" i="4"/>
  <c r="AS153" i="4"/>
  <c r="AT153" i="4"/>
  <c r="AU153" i="4"/>
  <c r="AV153" i="4"/>
  <c r="AW153" i="4"/>
  <c r="AX153" i="4"/>
  <c r="AY153" i="4"/>
  <c r="AZ153" i="4"/>
  <c r="BA153" i="4"/>
  <c r="BB153" i="4"/>
  <c r="BC153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AJ155" i="4"/>
  <c r="AK155" i="4"/>
  <c r="AL155" i="4"/>
  <c r="AM155" i="4"/>
  <c r="AN155" i="4"/>
  <c r="AO155" i="4"/>
  <c r="AP155" i="4"/>
  <c r="AQ155" i="4"/>
  <c r="AR155" i="4"/>
  <c r="AS155" i="4"/>
  <c r="AT155" i="4"/>
  <c r="AU155" i="4"/>
  <c r="AV155" i="4"/>
  <c r="AW155" i="4"/>
  <c r="AX155" i="4"/>
  <c r="AY155" i="4"/>
  <c r="AZ155" i="4"/>
  <c r="BA155" i="4"/>
  <c r="BB155" i="4"/>
  <c r="BC155" i="4"/>
  <c r="AJ156" i="4"/>
  <c r="AK156" i="4"/>
  <c r="AL156" i="4"/>
  <c r="AM156" i="4"/>
  <c r="AN156" i="4"/>
  <c r="AO156" i="4"/>
  <c r="AP156" i="4"/>
  <c r="AQ156" i="4"/>
  <c r="AR156" i="4"/>
  <c r="AS156" i="4"/>
  <c r="AT156" i="4"/>
  <c r="AU156" i="4"/>
  <c r="AV156" i="4"/>
  <c r="AW156" i="4"/>
  <c r="AX156" i="4"/>
  <c r="AY156" i="4"/>
  <c r="AZ156" i="4"/>
  <c r="BA156" i="4"/>
  <c r="BB156" i="4"/>
  <c r="BC156" i="4"/>
  <c r="AJ157" i="4"/>
  <c r="AK157" i="4"/>
  <c r="AL157" i="4"/>
  <c r="AM157" i="4"/>
  <c r="AN157" i="4"/>
  <c r="AO157" i="4"/>
  <c r="AP157" i="4"/>
  <c r="AQ157" i="4"/>
  <c r="AR157" i="4"/>
  <c r="AS157" i="4"/>
  <c r="AT157" i="4"/>
  <c r="AU157" i="4"/>
  <c r="AV157" i="4"/>
  <c r="AW157" i="4"/>
  <c r="AX157" i="4"/>
  <c r="AY157" i="4"/>
  <c r="AZ157" i="4"/>
  <c r="BA157" i="4"/>
  <c r="BB157" i="4"/>
  <c r="BC157" i="4"/>
  <c r="AJ158" i="4"/>
  <c r="AK158" i="4"/>
  <c r="AL158" i="4"/>
  <c r="AM158" i="4"/>
  <c r="AN158" i="4"/>
  <c r="AO158" i="4"/>
  <c r="AP158" i="4"/>
  <c r="AQ158" i="4"/>
  <c r="AR158" i="4"/>
  <c r="AS158" i="4"/>
  <c r="AT158" i="4"/>
  <c r="AU158" i="4"/>
  <c r="AV158" i="4"/>
  <c r="AW158" i="4"/>
  <c r="AX158" i="4"/>
  <c r="AY158" i="4"/>
  <c r="AZ158" i="4"/>
  <c r="BA158" i="4"/>
  <c r="BB158" i="4"/>
  <c r="BC158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BC159" i="4"/>
  <c r="AJ160" i="4"/>
  <c r="AK160" i="4"/>
  <c r="AL160" i="4"/>
  <c r="AM160" i="4"/>
  <c r="AN160" i="4"/>
  <c r="AO160" i="4"/>
  <c r="AP160" i="4"/>
  <c r="AQ160" i="4"/>
  <c r="AR160" i="4"/>
  <c r="AS160" i="4"/>
  <c r="AT160" i="4"/>
  <c r="AU160" i="4"/>
  <c r="AV160" i="4"/>
  <c r="AW160" i="4"/>
  <c r="AX160" i="4"/>
  <c r="AY160" i="4"/>
  <c r="AZ160" i="4"/>
  <c r="BA160" i="4"/>
  <c r="BB160" i="4"/>
  <c r="BC160" i="4"/>
  <c r="AJ161" i="4"/>
  <c r="AK161" i="4"/>
  <c r="AL161" i="4"/>
  <c r="AM161" i="4"/>
  <c r="AN161" i="4"/>
  <c r="AO161" i="4"/>
  <c r="AP161" i="4"/>
  <c r="AQ161" i="4"/>
  <c r="AR161" i="4"/>
  <c r="AS161" i="4"/>
  <c r="AT161" i="4"/>
  <c r="AU161" i="4"/>
  <c r="AV161" i="4"/>
  <c r="AW161" i="4"/>
  <c r="AX161" i="4"/>
  <c r="AY161" i="4"/>
  <c r="AZ161" i="4"/>
  <c r="BA161" i="4"/>
  <c r="BB161" i="4"/>
  <c r="BC161" i="4"/>
  <c r="AJ162" i="4"/>
  <c r="AK162" i="4"/>
  <c r="AL162" i="4"/>
  <c r="AM162" i="4"/>
  <c r="AN162" i="4"/>
  <c r="AO162" i="4"/>
  <c r="AP162" i="4"/>
  <c r="AQ162" i="4"/>
  <c r="AR162" i="4"/>
  <c r="AS162" i="4"/>
  <c r="AT162" i="4"/>
  <c r="AU162" i="4"/>
  <c r="AV162" i="4"/>
  <c r="AW162" i="4"/>
  <c r="AX162" i="4"/>
  <c r="AY162" i="4"/>
  <c r="AZ162" i="4"/>
  <c r="BA162" i="4"/>
  <c r="BB162" i="4"/>
  <c r="BC162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AV163" i="4"/>
  <c r="AW163" i="4"/>
  <c r="AX163" i="4"/>
  <c r="AY163" i="4"/>
  <c r="AZ163" i="4"/>
  <c r="BA163" i="4"/>
  <c r="BB163" i="4"/>
  <c r="BC163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AJ165" i="4"/>
  <c r="AK165" i="4"/>
  <c r="AL165" i="4"/>
  <c r="AM165" i="4"/>
  <c r="AN165" i="4"/>
  <c r="AO165" i="4"/>
  <c r="AP165" i="4"/>
  <c r="AQ165" i="4"/>
  <c r="AR165" i="4"/>
  <c r="AS165" i="4"/>
  <c r="AT165" i="4"/>
  <c r="AU165" i="4"/>
  <c r="AV165" i="4"/>
  <c r="AW165" i="4"/>
  <c r="AX165" i="4"/>
  <c r="AY165" i="4"/>
  <c r="AZ165" i="4"/>
  <c r="BA165" i="4"/>
  <c r="BB165" i="4"/>
  <c r="BC165" i="4"/>
  <c r="AJ166" i="4"/>
  <c r="AK166" i="4"/>
  <c r="AL166" i="4"/>
  <c r="AM166" i="4"/>
  <c r="AN166" i="4"/>
  <c r="AO166" i="4"/>
  <c r="AP166" i="4"/>
  <c r="AQ166" i="4"/>
  <c r="AR166" i="4"/>
  <c r="AS166" i="4"/>
  <c r="AT166" i="4"/>
  <c r="AU166" i="4"/>
  <c r="AV166" i="4"/>
  <c r="AW166" i="4"/>
  <c r="AX166" i="4"/>
  <c r="AY166" i="4"/>
  <c r="AZ166" i="4"/>
  <c r="BA166" i="4"/>
  <c r="BB166" i="4"/>
  <c r="BC166" i="4"/>
  <c r="AJ167" i="4"/>
  <c r="AK167" i="4"/>
  <c r="AL167" i="4"/>
  <c r="AM167" i="4"/>
  <c r="AN167" i="4"/>
  <c r="AO167" i="4"/>
  <c r="AP167" i="4"/>
  <c r="AQ167" i="4"/>
  <c r="AR167" i="4"/>
  <c r="AS167" i="4"/>
  <c r="AT167" i="4"/>
  <c r="AU167" i="4"/>
  <c r="AV167" i="4"/>
  <c r="AW167" i="4"/>
  <c r="AX167" i="4"/>
  <c r="AY167" i="4"/>
  <c r="AZ167" i="4"/>
  <c r="BA167" i="4"/>
  <c r="BB167" i="4"/>
  <c r="BC167" i="4"/>
  <c r="AJ168" i="4"/>
  <c r="AK168" i="4"/>
  <c r="AL168" i="4"/>
  <c r="AM168" i="4"/>
  <c r="AN168" i="4"/>
  <c r="AO168" i="4"/>
  <c r="AP168" i="4"/>
  <c r="AQ168" i="4"/>
  <c r="AR168" i="4"/>
  <c r="AS168" i="4"/>
  <c r="AT168" i="4"/>
  <c r="AU168" i="4"/>
  <c r="AV168" i="4"/>
  <c r="AW168" i="4"/>
  <c r="AX168" i="4"/>
  <c r="AY168" i="4"/>
  <c r="AZ168" i="4"/>
  <c r="BA168" i="4"/>
  <c r="BB168" i="4"/>
  <c r="BC168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AZ169" i="4"/>
  <c r="BA169" i="4"/>
  <c r="BB169" i="4"/>
  <c r="BC169" i="4"/>
  <c r="AJ170" i="4"/>
  <c r="AK170" i="4"/>
  <c r="AL170" i="4"/>
  <c r="AM170" i="4"/>
  <c r="AN170" i="4"/>
  <c r="AO170" i="4"/>
  <c r="AP170" i="4"/>
  <c r="AQ170" i="4"/>
  <c r="AR170" i="4"/>
  <c r="AS170" i="4"/>
  <c r="AT170" i="4"/>
  <c r="AU170" i="4"/>
  <c r="AV170" i="4"/>
  <c r="AW170" i="4"/>
  <c r="AX170" i="4"/>
  <c r="AY170" i="4"/>
  <c r="AZ170" i="4"/>
  <c r="BA170" i="4"/>
  <c r="BB170" i="4"/>
  <c r="BC170" i="4"/>
  <c r="AJ171" i="4"/>
  <c r="AK171" i="4"/>
  <c r="AL171" i="4"/>
  <c r="AM171" i="4"/>
  <c r="AN171" i="4"/>
  <c r="AO171" i="4"/>
  <c r="AP171" i="4"/>
  <c r="AQ171" i="4"/>
  <c r="AR171" i="4"/>
  <c r="AS171" i="4"/>
  <c r="AT171" i="4"/>
  <c r="AU171" i="4"/>
  <c r="AV171" i="4"/>
  <c r="AW171" i="4"/>
  <c r="AX171" i="4"/>
  <c r="AY171" i="4"/>
  <c r="AZ171" i="4"/>
  <c r="BA171" i="4"/>
  <c r="BB171" i="4"/>
  <c r="BC171" i="4"/>
  <c r="AJ172" i="4"/>
  <c r="AK172" i="4"/>
  <c r="AL172" i="4"/>
  <c r="AM172" i="4"/>
  <c r="AN172" i="4"/>
  <c r="AO172" i="4"/>
  <c r="AP172" i="4"/>
  <c r="AQ172" i="4"/>
  <c r="AR172" i="4"/>
  <c r="AS172" i="4"/>
  <c r="AT172" i="4"/>
  <c r="AU172" i="4"/>
  <c r="AV172" i="4"/>
  <c r="AW172" i="4"/>
  <c r="AX172" i="4"/>
  <c r="AY172" i="4"/>
  <c r="AZ172" i="4"/>
  <c r="BA172" i="4"/>
  <c r="BB172" i="4"/>
  <c r="BC172" i="4"/>
  <c r="AJ173" i="4"/>
  <c r="AK173" i="4"/>
  <c r="AL173" i="4"/>
  <c r="AM173" i="4"/>
  <c r="AN173" i="4"/>
  <c r="AO173" i="4"/>
  <c r="AP173" i="4"/>
  <c r="AQ173" i="4"/>
  <c r="AR173" i="4"/>
  <c r="AS173" i="4"/>
  <c r="AT173" i="4"/>
  <c r="AU173" i="4"/>
  <c r="AV173" i="4"/>
  <c r="AW173" i="4"/>
  <c r="AX173" i="4"/>
  <c r="AY173" i="4"/>
  <c r="AZ173" i="4"/>
  <c r="BA173" i="4"/>
  <c r="BB173" i="4"/>
  <c r="BC173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V174" i="4"/>
  <c r="AW174" i="4"/>
  <c r="AX174" i="4"/>
  <c r="AY174" i="4"/>
  <c r="AZ174" i="4"/>
  <c r="BA174" i="4"/>
  <c r="BB174" i="4"/>
  <c r="BC174" i="4"/>
  <c r="AJ175" i="4"/>
  <c r="AK175" i="4"/>
  <c r="AL175" i="4"/>
  <c r="AM175" i="4"/>
  <c r="AN175" i="4"/>
  <c r="AO175" i="4"/>
  <c r="AP175" i="4"/>
  <c r="AQ175" i="4"/>
  <c r="AR175" i="4"/>
  <c r="AS175" i="4"/>
  <c r="AT175" i="4"/>
  <c r="AU175" i="4"/>
  <c r="AV175" i="4"/>
  <c r="AW175" i="4"/>
  <c r="AX175" i="4"/>
  <c r="AY175" i="4"/>
  <c r="AZ175" i="4"/>
  <c r="BA175" i="4"/>
  <c r="BB175" i="4"/>
  <c r="BC175" i="4"/>
  <c r="AJ176" i="4"/>
  <c r="AK176" i="4"/>
  <c r="AL176" i="4"/>
  <c r="AM176" i="4"/>
  <c r="AN176" i="4"/>
  <c r="AO176" i="4"/>
  <c r="AP176" i="4"/>
  <c r="AQ176" i="4"/>
  <c r="AR176" i="4"/>
  <c r="AS176" i="4"/>
  <c r="AT176" i="4"/>
  <c r="AU176" i="4"/>
  <c r="AV176" i="4"/>
  <c r="AW176" i="4"/>
  <c r="AX176" i="4"/>
  <c r="AY176" i="4"/>
  <c r="AZ176" i="4"/>
  <c r="BA176" i="4"/>
  <c r="BB176" i="4"/>
  <c r="BC176" i="4"/>
  <c r="AJ177" i="4"/>
  <c r="AK177" i="4"/>
  <c r="AL177" i="4"/>
  <c r="AM177" i="4"/>
  <c r="AN177" i="4"/>
  <c r="AO177" i="4"/>
  <c r="AP177" i="4"/>
  <c r="AQ177" i="4"/>
  <c r="AR177" i="4"/>
  <c r="AS177" i="4"/>
  <c r="AT177" i="4"/>
  <c r="AU177" i="4"/>
  <c r="AV177" i="4"/>
  <c r="AW177" i="4"/>
  <c r="AX177" i="4"/>
  <c r="AY177" i="4"/>
  <c r="AZ177" i="4"/>
  <c r="BA177" i="4"/>
  <c r="BB177" i="4"/>
  <c r="BC177" i="4"/>
  <c r="AJ178" i="4"/>
  <c r="AK178" i="4"/>
  <c r="AL178" i="4"/>
  <c r="AM178" i="4"/>
  <c r="AN178" i="4"/>
  <c r="AO178" i="4"/>
  <c r="AP178" i="4"/>
  <c r="AQ178" i="4"/>
  <c r="AR178" i="4"/>
  <c r="AS178" i="4"/>
  <c r="AT178" i="4"/>
  <c r="AU178" i="4"/>
  <c r="AV178" i="4"/>
  <c r="AW178" i="4"/>
  <c r="AX178" i="4"/>
  <c r="AY178" i="4"/>
  <c r="AZ178" i="4"/>
  <c r="BA178" i="4"/>
  <c r="BB178" i="4"/>
  <c r="BC178" i="4"/>
  <c r="AJ179" i="4"/>
  <c r="AK179" i="4"/>
  <c r="AL179" i="4"/>
  <c r="AM179" i="4"/>
  <c r="AN179" i="4"/>
  <c r="AO179" i="4"/>
  <c r="AP179" i="4"/>
  <c r="AQ179" i="4"/>
  <c r="AR179" i="4"/>
  <c r="AS179" i="4"/>
  <c r="AT179" i="4"/>
  <c r="AU179" i="4"/>
  <c r="AV179" i="4"/>
  <c r="AW179" i="4"/>
  <c r="AX179" i="4"/>
  <c r="AY179" i="4"/>
  <c r="AZ179" i="4"/>
  <c r="BA179" i="4"/>
  <c r="BB179" i="4"/>
  <c r="BC179" i="4"/>
  <c r="AJ180" i="4"/>
  <c r="AK180" i="4"/>
  <c r="AL180" i="4"/>
  <c r="AM180" i="4"/>
  <c r="AN180" i="4"/>
  <c r="AO180" i="4"/>
  <c r="AP180" i="4"/>
  <c r="AQ180" i="4"/>
  <c r="AR180" i="4"/>
  <c r="AS180" i="4"/>
  <c r="AT180" i="4"/>
  <c r="AU180" i="4"/>
  <c r="AV180" i="4"/>
  <c r="AW180" i="4"/>
  <c r="AX180" i="4"/>
  <c r="AY180" i="4"/>
  <c r="AZ180" i="4"/>
  <c r="BA180" i="4"/>
  <c r="BB180" i="4"/>
  <c r="BC180" i="4"/>
  <c r="AJ181" i="4"/>
  <c r="AK181" i="4"/>
  <c r="AL181" i="4"/>
  <c r="AM181" i="4"/>
  <c r="AN181" i="4"/>
  <c r="AO181" i="4"/>
  <c r="AP181" i="4"/>
  <c r="AQ181" i="4"/>
  <c r="AR181" i="4"/>
  <c r="AS181" i="4"/>
  <c r="AT181" i="4"/>
  <c r="AU181" i="4"/>
  <c r="AV181" i="4"/>
  <c r="AW181" i="4"/>
  <c r="AX181" i="4"/>
  <c r="AY181" i="4"/>
  <c r="AZ181" i="4"/>
  <c r="BA181" i="4"/>
  <c r="BB181" i="4"/>
  <c r="BC181" i="4"/>
  <c r="AJ182" i="4"/>
  <c r="AK182" i="4"/>
  <c r="AL182" i="4"/>
  <c r="AM182" i="4"/>
  <c r="AN182" i="4"/>
  <c r="AO182" i="4"/>
  <c r="AP182" i="4"/>
  <c r="AQ182" i="4"/>
  <c r="AR182" i="4"/>
  <c r="AS182" i="4"/>
  <c r="AT182" i="4"/>
  <c r="AU182" i="4"/>
  <c r="AV182" i="4"/>
  <c r="AW182" i="4"/>
  <c r="AX182" i="4"/>
  <c r="AY182" i="4"/>
  <c r="AZ182" i="4"/>
  <c r="BA182" i="4"/>
  <c r="BB182" i="4"/>
  <c r="BC182" i="4"/>
  <c r="AJ183" i="4"/>
  <c r="AK183" i="4"/>
  <c r="AL183" i="4"/>
  <c r="AM183" i="4"/>
  <c r="AN183" i="4"/>
  <c r="AO183" i="4"/>
  <c r="AP183" i="4"/>
  <c r="AQ183" i="4"/>
  <c r="AR183" i="4"/>
  <c r="AS183" i="4"/>
  <c r="AT183" i="4"/>
  <c r="AU183" i="4"/>
  <c r="AV183" i="4"/>
  <c r="AW183" i="4"/>
  <c r="AX183" i="4"/>
  <c r="AY183" i="4"/>
  <c r="AZ183" i="4"/>
  <c r="BA183" i="4"/>
  <c r="BB183" i="4"/>
  <c r="BC183" i="4"/>
  <c r="AJ184" i="4"/>
  <c r="AK184" i="4"/>
  <c r="AL184" i="4"/>
  <c r="AM184" i="4"/>
  <c r="AN184" i="4"/>
  <c r="AO184" i="4"/>
  <c r="AP184" i="4"/>
  <c r="AQ184" i="4"/>
  <c r="AR184" i="4"/>
  <c r="AS184" i="4"/>
  <c r="AT184" i="4"/>
  <c r="AU184" i="4"/>
  <c r="AV184" i="4"/>
  <c r="AW184" i="4"/>
  <c r="AX184" i="4"/>
  <c r="AY184" i="4"/>
  <c r="AZ184" i="4"/>
  <c r="BA184" i="4"/>
  <c r="BB184" i="4"/>
  <c r="BC184" i="4"/>
  <c r="AJ185" i="4"/>
  <c r="AK185" i="4"/>
  <c r="AL185" i="4"/>
  <c r="AM185" i="4"/>
  <c r="AN185" i="4"/>
  <c r="AO185" i="4"/>
  <c r="AP185" i="4"/>
  <c r="AQ185" i="4"/>
  <c r="AR185" i="4"/>
  <c r="AS185" i="4"/>
  <c r="AT185" i="4"/>
  <c r="AU185" i="4"/>
  <c r="AV185" i="4"/>
  <c r="AW185" i="4"/>
  <c r="AX185" i="4"/>
  <c r="AY185" i="4"/>
  <c r="AZ185" i="4"/>
  <c r="BA185" i="4"/>
  <c r="BB185" i="4"/>
  <c r="BC185" i="4"/>
  <c r="AJ186" i="4"/>
  <c r="AK186" i="4"/>
  <c r="AL186" i="4"/>
  <c r="AM186" i="4"/>
  <c r="AN186" i="4"/>
  <c r="AO186" i="4"/>
  <c r="AP186" i="4"/>
  <c r="AQ186" i="4"/>
  <c r="AR186" i="4"/>
  <c r="AS186" i="4"/>
  <c r="AT186" i="4"/>
  <c r="AU186" i="4"/>
  <c r="AV186" i="4"/>
  <c r="AW186" i="4"/>
  <c r="AX186" i="4"/>
  <c r="AY186" i="4"/>
  <c r="AZ186" i="4"/>
  <c r="BA186" i="4"/>
  <c r="BB186" i="4"/>
  <c r="BC186" i="4"/>
  <c r="AJ187" i="4"/>
  <c r="AK187" i="4"/>
  <c r="AL187" i="4"/>
  <c r="AM187" i="4"/>
  <c r="AN187" i="4"/>
  <c r="AO187" i="4"/>
  <c r="AP187" i="4"/>
  <c r="AQ187" i="4"/>
  <c r="AR187" i="4"/>
  <c r="AS187" i="4"/>
  <c r="AT187" i="4"/>
  <c r="AU187" i="4"/>
  <c r="AV187" i="4"/>
  <c r="AW187" i="4"/>
  <c r="AX187" i="4"/>
  <c r="AY187" i="4"/>
  <c r="AZ187" i="4"/>
  <c r="BA187" i="4"/>
  <c r="BB187" i="4"/>
  <c r="BC187" i="4"/>
  <c r="AJ188" i="4"/>
  <c r="AK188" i="4"/>
  <c r="AL188" i="4"/>
  <c r="AM188" i="4"/>
  <c r="AN188" i="4"/>
  <c r="AO188" i="4"/>
  <c r="AP188" i="4"/>
  <c r="AQ188" i="4"/>
  <c r="AR188" i="4"/>
  <c r="AS188" i="4"/>
  <c r="AT188" i="4"/>
  <c r="AU188" i="4"/>
  <c r="AV188" i="4"/>
  <c r="AW188" i="4"/>
  <c r="AX188" i="4"/>
  <c r="AY188" i="4"/>
  <c r="AZ188" i="4"/>
  <c r="BA188" i="4"/>
  <c r="BB188" i="4"/>
  <c r="BC188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AV189" i="4"/>
  <c r="AW189" i="4"/>
  <c r="AX189" i="4"/>
  <c r="AY189" i="4"/>
  <c r="AZ189" i="4"/>
  <c r="BA189" i="4"/>
  <c r="BB189" i="4"/>
  <c r="BC189" i="4"/>
  <c r="AJ190" i="4"/>
  <c r="AK190" i="4"/>
  <c r="AL190" i="4"/>
  <c r="AM190" i="4"/>
  <c r="AN190" i="4"/>
  <c r="AO190" i="4"/>
  <c r="AP190" i="4"/>
  <c r="AQ190" i="4"/>
  <c r="AR190" i="4"/>
  <c r="AS190" i="4"/>
  <c r="AT190" i="4"/>
  <c r="AU190" i="4"/>
  <c r="AV190" i="4"/>
  <c r="AW190" i="4"/>
  <c r="AX190" i="4"/>
  <c r="AY190" i="4"/>
  <c r="AZ190" i="4"/>
  <c r="BA190" i="4"/>
  <c r="BB190" i="4"/>
  <c r="BC190" i="4"/>
  <c r="AJ191" i="4"/>
  <c r="AK191" i="4"/>
  <c r="AL191" i="4"/>
  <c r="AM191" i="4"/>
  <c r="AN191" i="4"/>
  <c r="AO191" i="4"/>
  <c r="AP191" i="4"/>
  <c r="AQ191" i="4"/>
  <c r="AR191" i="4"/>
  <c r="AS191" i="4"/>
  <c r="AT191" i="4"/>
  <c r="AU191" i="4"/>
  <c r="AV191" i="4"/>
  <c r="AW191" i="4"/>
  <c r="AX191" i="4"/>
  <c r="AY191" i="4"/>
  <c r="AZ191" i="4"/>
  <c r="BA191" i="4"/>
  <c r="BB191" i="4"/>
  <c r="BC191" i="4"/>
  <c r="AJ192" i="4"/>
  <c r="AK192" i="4"/>
  <c r="AL192" i="4"/>
  <c r="AM192" i="4"/>
  <c r="AN192" i="4"/>
  <c r="AO192" i="4"/>
  <c r="AP192" i="4"/>
  <c r="AQ192" i="4"/>
  <c r="AR192" i="4"/>
  <c r="AS192" i="4"/>
  <c r="AT192" i="4"/>
  <c r="AU192" i="4"/>
  <c r="AV192" i="4"/>
  <c r="AW192" i="4"/>
  <c r="AX192" i="4"/>
  <c r="AY192" i="4"/>
  <c r="AZ192" i="4"/>
  <c r="BA192" i="4"/>
  <c r="BB192" i="4"/>
  <c r="BC192" i="4"/>
  <c r="AJ193" i="4"/>
  <c r="AK193" i="4"/>
  <c r="AL193" i="4"/>
  <c r="AM193" i="4"/>
  <c r="AN193" i="4"/>
  <c r="AO193" i="4"/>
  <c r="AP193" i="4"/>
  <c r="AQ193" i="4"/>
  <c r="AR193" i="4"/>
  <c r="AS193" i="4"/>
  <c r="AT193" i="4"/>
  <c r="AU193" i="4"/>
  <c r="AV193" i="4"/>
  <c r="AW193" i="4"/>
  <c r="AX193" i="4"/>
  <c r="AY193" i="4"/>
  <c r="AZ193" i="4"/>
  <c r="BA193" i="4"/>
  <c r="BB193" i="4"/>
  <c r="BC193" i="4"/>
  <c r="AJ194" i="4"/>
  <c r="AK194" i="4"/>
  <c r="AL194" i="4"/>
  <c r="AM194" i="4"/>
  <c r="AN194" i="4"/>
  <c r="AO194" i="4"/>
  <c r="AP194" i="4"/>
  <c r="AQ194" i="4"/>
  <c r="AR194" i="4"/>
  <c r="AS194" i="4"/>
  <c r="AT194" i="4"/>
  <c r="AU194" i="4"/>
  <c r="AV194" i="4"/>
  <c r="AW194" i="4"/>
  <c r="AX194" i="4"/>
  <c r="AY194" i="4"/>
  <c r="AZ194" i="4"/>
  <c r="BA194" i="4"/>
  <c r="BB194" i="4"/>
  <c r="BC194" i="4"/>
  <c r="AJ196" i="4"/>
  <c r="AK196" i="4"/>
  <c r="AL196" i="4"/>
  <c r="AM196" i="4"/>
  <c r="AN196" i="4"/>
  <c r="AO196" i="4"/>
  <c r="AP196" i="4"/>
  <c r="AQ196" i="4"/>
  <c r="AR196" i="4"/>
  <c r="AS196" i="4"/>
  <c r="AT196" i="4"/>
  <c r="AU196" i="4"/>
  <c r="AV196" i="4"/>
  <c r="AW196" i="4"/>
  <c r="AX196" i="4"/>
  <c r="AY196" i="4"/>
  <c r="AZ196" i="4"/>
  <c r="BA196" i="4"/>
  <c r="BB196" i="4"/>
  <c r="BC196" i="4"/>
  <c r="AJ197" i="4"/>
  <c r="AK197" i="4"/>
  <c r="AL197" i="4"/>
  <c r="AM197" i="4"/>
  <c r="AN197" i="4"/>
  <c r="AO197" i="4"/>
  <c r="AP197" i="4"/>
  <c r="AQ197" i="4"/>
  <c r="AR197" i="4"/>
  <c r="AS197" i="4"/>
  <c r="AT197" i="4"/>
  <c r="AU197" i="4"/>
  <c r="AV197" i="4"/>
  <c r="AW197" i="4"/>
  <c r="AX197" i="4"/>
  <c r="AY197" i="4"/>
  <c r="AZ197" i="4"/>
  <c r="BA197" i="4"/>
  <c r="BB197" i="4"/>
  <c r="BC197" i="4"/>
  <c r="AJ198" i="4"/>
  <c r="AK198" i="4"/>
  <c r="AL198" i="4"/>
  <c r="AM198" i="4"/>
  <c r="AN198" i="4"/>
  <c r="AO198" i="4"/>
  <c r="AP198" i="4"/>
  <c r="AQ198" i="4"/>
  <c r="AR198" i="4"/>
  <c r="AS198" i="4"/>
  <c r="AT198" i="4"/>
  <c r="AU198" i="4"/>
  <c r="AV198" i="4"/>
  <c r="AW198" i="4"/>
  <c r="AX198" i="4"/>
  <c r="AY198" i="4"/>
  <c r="AZ198" i="4"/>
  <c r="BA198" i="4"/>
  <c r="BB198" i="4"/>
  <c r="BC198" i="4"/>
  <c r="AJ199" i="4"/>
  <c r="AK199" i="4"/>
  <c r="AL199" i="4"/>
  <c r="AM199" i="4"/>
  <c r="AN199" i="4"/>
  <c r="AO199" i="4"/>
  <c r="AP199" i="4"/>
  <c r="AQ199" i="4"/>
  <c r="AR199" i="4"/>
  <c r="AS199" i="4"/>
  <c r="AT199" i="4"/>
  <c r="AU199" i="4"/>
  <c r="AV199" i="4"/>
  <c r="AW199" i="4"/>
  <c r="AX199" i="4"/>
  <c r="AY199" i="4"/>
  <c r="AZ199" i="4"/>
  <c r="BA199" i="4"/>
  <c r="BB199" i="4"/>
  <c r="BC199" i="4"/>
  <c r="AJ200" i="4"/>
  <c r="AK200" i="4"/>
  <c r="AL200" i="4"/>
  <c r="AM200" i="4"/>
  <c r="AN200" i="4"/>
  <c r="AO200" i="4"/>
  <c r="AP200" i="4"/>
  <c r="AQ200" i="4"/>
  <c r="AR200" i="4"/>
  <c r="AS200" i="4"/>
  <c r="AT200" i="4"/>
  <c r="AU200" i="4"/>
  <c r="AV200" i="4"/>
  <c r="AW200" i="4"/>
  <c r="AX200" i="4"/>
  <c r="AY200" i="4"/>
  <c r="AZ200" i="4"/>
  <c r="BA200" i="4"/>
  <c r="BB200" i="4"/>
  <c r="BC200" i="4"/>
  <c r="AJ203" i="4"/>
  <c r="AK203" i="4"/>
  <c r="AL203" i="4"/>
  <c r="AM203" i="4"/>
  <c r="AN203" i="4"/>
  <c r="AO203" i="4"/>
  <c r="AP203" i="4"/>
  <c r="AQ203" i="4"/>
  <c r="AR203" i="4"/>
  <c r="AS203" i="4"/>
  <c r="AT203" i="4"/>
  <c r="AU203" i="4"/>
  <c r="AV203" i="4"/>
  <c r="AW203" i="4"/>
  <c r="AX203" i="4"/>
  <c r="AY203" i="4"/>
  <c r="AZ203" i="4"/>
  <c r="BA203" i="4"/>
  <c r="BB203" i="4"/>
  <c r="BC203" i="4"/>
  <c r="AJ204" i="4"/>
  <c r="AK204" i="4"/>
  <c r="AL204" i="4"/>
  <c r="AM204" i="4"/>
  <c r="AN204" i="4"/>
  <c r="AO204" i="4"/>
  <c r="AP204" i="4"/>
  <c r="AQ204" i="4"/>
  <c r="AR204" i="4"/>
  <c r="AS204" i="4"/>
  <c r="AT204" i="4"/>
  <c r="AU204" i="4"/>
  <c r="AV204" i="4"/>
  <c r="AW204" i="4"/>
  <c r="AX204" i="4"/>
  <c r="AY204" i="4"/>
  <c r="AZ204" i="4"/>
  <c r="BA204" i="4"/>
  <c r="BB204" i="4"/>
  <c r="BC204" i="4"/>
  <c r="AJ205" i="4"/>
  <c r="AK205" i="4"/>
  <c r="AL205" i="4"/>
  <c r="AM205" i="4"/>
  <c r="AN205" i="4"/>
  <c r="AO205" i="4"/>
  <c r="AP205" i="4"/>
  <c r="AQ205" i="4"/>
  <c r="AR205" i="4"/>
  <c r="AS205" i="4"/>
  <c r="AT205" i="4"/>
  <c r="AU205" i="4"/>
  <c r="AV205" i="4"/>
  <c r="AW205" i="4"/>
  <c r="AX205" i="4"/>
  <c r="AY205" i="4"/>
  <c r="AZ205" i="4"/>
  <c r="BA205" i="4"/>
  <c r="BB205" i="4"/>
  <c r="BC205" i="4"/>
  <c r="AJ206" i="4"/>
  <c r="AK206" i="4"/>
  <c r="AL206" i="4"/>
  <c r="AM206" i="4"/>
  <c r="AN206" i="4"/>
  <c r="AO206" i="4"/>
  <c r="AP206" i="4"/>
  <c r="AQ206" i="4"/>
  <c r="AR206" i="4"/>
  <c r="AS206" i="4"/>
  <c r="AT206" i="4"/>
  <c r="AU206" i="4"/>
  <c r="AV206" i="4"/>
  <c r="AW206" i="4"/>
  <c r="AX206" i="4"/>
  <c r="AY206" i="4"/>
  <c r="AZ206" i="4"/>
  <c r="BA206" i="4"/>
  <c r="BB206" i="4"/>
  <c r="BC206" i="4"/>
  <c r="AJ207" i="4"/>
  <c r="AK207" i="4"/>
  <c r="AL207" i="4"/>
  <c r="AM207" i="4"/>
  <c r="AN207" i="4"/>
  <c r="AO207" i="4"/>
  <c r="AP207" i="4"/>
  <c r="AQ207" i="4"/>
  <c r="AR207" i="4"/>
  <c r="AS207" i="4"/>
  <c r="AT207" i="4"/>
  <c r="AU207" i="4"/>
  <c r="AV207" i="4"/>
  <c r="AW207" i="4"/>
  <c r="AX207" i="4"/>
  <c r="AY207" i="4"/>
  <c r="AZ207" i="4"/>
  <c r="BA207" i="4"/>
  <c r="BB207" i="4"/>
  <c r="BC207" i="4"/>
  <c r="AJ208" i="4"/>
  <c r="AK208" i="4"/>
  <c r="AL208" i="4"/>
  <c r="AM208" i="4"/>
  <c r="AN208" i="4"/>
  <c r="AO208" i="4"/>
  <c r="AP208" i="4"/>
  <c r="AQ208" i="4"/>
  <c r="AR208" i="4"/>
  <c r="AS208" i="4"/>
  <c r="AT208" i="4"/>
  <c r="AU208" i="4"/>
  <c r="AV208" i="4"/>
  <c r="AW208" i="4"/>
  <c r="AX208" i="4"/>
  <c r="AY208" i="4"/>
  <c r="AZ208" i="4"/>
  <c r="BA208" i="4"/>
  <c r="BB208" i="4"/>
  <c r="BC208" i="4"/>
  <c r="AJ209" i="4"/>
  <c r="AK209" i="4"/>
  <c r="AL209" i="4"/>
  <c r="AM209" i="4"/>
  <c r="AN209" i="4"/>
  <c r="AO209" i="4"/>
  <c r="AP209" i="4"/>
  <c r="AQ209" i="4"/>
  <c r="AR209" i="4"/>
  <c r="AS209" i="4"/>
  <c r="AT209" i="4"/>
  <c r="AU209" i="4"/>
  <c r="AV209" i="4"/>
  <c r="AW209" i="4"/>
  <c r="AX209" i="4"/>
  <c r="AY209" i="4"/>
  <c r="AZ209" i="4"/>
  <c r="BA209" i="4"/>
  <c r="BB209" i="4"/>
  <c r="BC209" i="4"/>
  <c r="AJ210" i="4"/>
  <c r="AK210" i="4"/>
  <c r="AL210" i="4"/>
  <c r="AM210" i="4"/>
  <c r="AN210" i="4"/>
  <c r="AO210" i="4"/>
  <c r="AP210" i="4"/>
  <c r="AQ210" i="4"/>
  <c r="AR210" i="4"/>
  <c r="AS210" i="4"/>
  <c r="AT210" i="4"/>
  <c r="AU210" i="4"/>
  <c r="AV210" i="4"/>
  <c r="AW210" i="4"/>
  <c r="AX210" i="4"/>
  <c r="AY210" i="4"/>
  <c r="AZ210" i="4"/>
  <c r="BA210" i="4"/>
  <c r="BB210" i="4"/>
  <c r="BC210" i="4"/>
  <c r="AJ211" i="4"/>
  <c r="AK211" i="4"/>
  <c r="AL211" i="4"/>
  <c r="AM211" i="4"/>
  <c r="AN211" i="4"/>
  <c r="AO211" i="4"/>
  <c r="AP211" i="4"/>
  <c r="AQ211" i="4"/>
  <c r="AR211" i="4"/>
  <c r="AS211" i="4"/>
  <c r="AT211" i="4"/>
  <c r="AU211" i="4"/>
  <c r="AV211" i="4"/>
  <c r="AW211" i="4"/>
  <c r="AX211" i="4"/>
  <c r="AY211" i="4"/>
  <c r="AZ211" i="4"/>
  <c r="BA211" i="4"/>
  <c r="BB211" i="4"/>
  <c r="BC211" i="4"/>
  <c r="AJ212" i="4"/>
  <c r="AK212" i="4"/>
  <c r="AL212" i="4"/>
  <c r="AM212" i="4"/>
  <c r="AN212" i="4"/>
  <c r="AO212" i="4"/>
  <c r="AP212" i="4"/>
  <c r="AQ212" i="4"/>
  <c r="AR212" i="4"/>
  <c r="AS212" i="4"/>
  <c r="AT212" i="4"/>
  <c r="AU212" i="4"/>
  <c r="AV212" i="4"/>
  <c r="AW212" i="4"/>
  <c r="AX212" i="4"/>
  <c r="AY212" i="4"/>
  <c r="AZ212" i="4"/>
  <c r="BA212" i="4"/>
  <c r="BB212" i="4"/>
  <c r="BC212" i="4"/>
  <c r="AJ213" i="4"/>
  <c r="AK213" i="4"/>
  <c r="AL213" i="4"/>
  <c r="AM213" i="4"/>
  <c r="AN213" i="4"/>
  <c r="AO213" i="4"/>
  <c r="AP213" i="4"/>
  <c r="AQ213" i="4"/>
  <c r="AR213" i="4"/>
  <c r="AS213" i="4"/>
  <c r="AT213" i="4"/>
  <c r="AU213" i="4"/>
  <c r="AV213" i="4"/>
  <c r="AW213" i="4"/>
  <c r="AX213" i="4"/>
  <c r="AY213" i="4"/>
  <c r="AZ213" i="4"/>
  <c r="BA213" i="4"/>
  <c r="BB213" i="4"/>
  <c r="BC213" i="4"/>
  <c r="AJ214" i="4"/>
  <c r="AK214" i="4"/>
  <c r="AL214" i="4"/>
  <c r="AM214" i="4"/>
  <c r="AN214" i="4"/>
  <c r="AO214" i="4"/>
  <c r="AP214" i="4"/>
  <c r="AQ214" i="4"/>
  <c r="AR214" i="4"/>
  <c r="AS214" i="4"/>
  <c r="AT214" i="4"/>
  <c r="AU214" i="4"/>
  <c r="AV214" i="4"/>
  <c r="AW214" i="4"/>
  <c r="AX214" i="4"/>
  <c r="AY214" i="4"/>
  <c r="AZ214" i="4"/>
  <c r="BA214" i="4"/>
  <c r="BB214" i="4"/>
  <c r="BC214" i="4"/>
  <c r="AJ215" i="4"/>
  <c r="AK215" i="4"/>
  <c r="AL215" i="4"/>
  <c r="AM215" i="4"/>
  <c r="AN215" i="4"/>
  <c r="AO215" i="4"/>
  <c r="AP215" i="4"/>
  <c r="AQ215" i="4"/>
  <c r="AR215" i="4"/>
  <c r="AS215" i="4"/>
  <c r="AT215" i="4"/>
  <c r="AU215" i="4"/>
  <c r="AV215" i="4"/>
  <c r="AW215" i="4"/>
  <c r="AX215" i="4"/>
  <c r="AY215" i="4"/>
  <c r="AZ215" i="4"/>
  <c r="BA215" i="4"/>
  <c r="BB215" i="4"/>
  <c r="BC215" i="4"/>
  <c r="AJ221" i="4"/>
  <c r="AK221" i="4"/>
  <c r="AL221" i="4"/>
  <c r="AM221" i="4"/>
  <c r="AN221" i="4"/>
  <c r="AO221" i="4"/>
  <c r="AP221" i="4"/>
  <c r="AQ221" i="4"/>
  <c r="AR221" i="4"/>
  <c r="AS221" i="4"/>
  <c r="AT221" i="4"/>
  <c r="AU221" i="4"/>
  <c r="AV221" i="4"/>
  <c r="AW221" i="4"/>
  <c r="AX221" i="4"/>
  <c r="AY221" i="4"/>
  <c r="AZ221" i="4"/>
  <c r="BA221" i="4"/>
  <c r="BB221" i="4"/>
  <c r="BC221" i="4"/>
  <c r="AJ222" i="4"/>
  <c r="AK222" i="4"/>
  <c r="AL222" i="4"/>
  <c r="AM222" i="4"/>
  <c r="AN222" i="4"/>
  <c r="AO222" i="4"/>
  <c r="AP222" i="4"/>
  <c r="AQ222" i="4"/>
  <c r="AR222" i="4"/>
  <c r="AS222" i="4"/>
  <c r="AT222" i="4"/>
  <c r="AU222" i="4"/>
  <c r="AV222" i="4"/>
  <c r="AW222" i="4"/>
  <c r="AX222" i="4"/>
  <c r="AY222" i="4"/>
  <c r="AZ222" i="4"/>
  <c r="BA222" i="4"/>
  <c r="BB222" i="4"/>
  <c r="BC222" i="4"/>
  <c r="AJ223" i="4"/>
  <c r="AK223" i="4"/>
  <c r="AL223" i="4"/>
  <c r="AM223" i="4"/>
  <c r="AN223" i="4"/>
  <c r="AO223" i="4"/>
  <c r="AP223" i="4"/>
  <c r="AQ223" i="4"/>
  <c r="AR223" i="4"/>
  <c r="AS223" i="4"/>
  <c r="AT223" i="4"/>
  <c r="AU223" i="4"/>
  <c r="AV223" i="4"/>
  <c r="AW223" i="4"/>
  <c r="AX223" i="4"/>
  <c r="AY223" i="4"/>
  <c r="AZ223" i="4"/>
  <c r="BA223" i="4"/>
  <c r="BB223" i="4"/>
  <c r="BC223" i="4"/>
  <c r="AJ224" i="4"/>
  <c r="AK224" i="4"/>
  <c r="AL224" i="4"/>
  <c r="AM224" i="4"/>
  <c r="AN224" i="4"/>
  <c r="AO224" i="4"/>
  <c r="AP224" i="4"/>
  <c r="AQ224" i="4"/>
  <c r="AR224" i="4"/>
  <c r="AS224" i="4"/>
  <c r="AT224" i="4"/>
  <c r="AU224" i="4"/>
  <c r="AV224" i="4"/>
  <c r="AW224" i="4"/>
  <c r="AX224" i="4"/>
  <c r="AY224" i="4"/>
  <c r="AZ224" i="4"/>
  <c r="BA224" i="4"/>
  <c r="BB224" i="4"/>
  <c r="BC224" i="4"/>
  <c r="AJ225" i="4"/>
  <c r="AK225" i="4"/>
  <c r="AL225" i="4"/>
  <c r="AM225" i="4"/>
  <c r="AN225" i="4"/>
  <c r="AO225" i="4"/>
  <c r="AP225" i="4"/>
  <c r="AQ225" i="4"/>
  <c r="AR225" i="4"/>
  <c r="AS225" i="4"/>
  <c r="AT225" i="4"/>
  <c r="AU225" i="4"/>
  <c r="AV225" i="4"/>
  <c r="AW225" i="4"/>
  <c r="AX225" i="4"/>
  <c r="AY225" i="4"/>
  <c r="AZ225" i="4"/>
  <c r="BA225" i="4"/>
  <c r="BB225" i="4"/>
  <c r="BC225" i="4"/>
  <c r="AJ226" i="4"/>
  <c r="AK226" i="4"/>
  <c r="AL226" i="4"/>
  <c r="AM226" i="4"/>
  <c r="AN226" i="4"/>
  <c r="AO226" i="4"/>
  <c r="AP226" i="4"/>
  <c r="AQ226" i="4"/>
  <c r="AR226" i="4"/>
  <c r="AS226" i="4"/>
  <c r="AT226" i="4"/>
  <c r="AU226" i="4"/>
  <c r="AV226" i="4"/>
  <c r="AW226" i="4"/>
  <c r="AX226" i="4"/>
  <c r="AY226" i="4"/>
  <c r="AZ226" i="4"/>
  <c r="BA226" i="4"/>
  <c r="BB226" i="4"/>
  <c r="BC226" i="4"/>
  <c r="AJ227" i="4"/>
  <c r="AK227" i="4"/>
  <c r="AL227" i="4"/>
  <c r="AM227" i="4"/>
  <c r="AN227" i="4"/>
  <c r="AO227" i="4"/>
  <c r="AP227" i="4"/>
  <c r="AQ227" i="4"/>
  <c r="AR227" i="4"/>
  <c r="AS227" i="4"/>
  <c r="AT227" i="4"/>
  <c r="AU227" i="4"/>
  <c r="AV227" i="4"/>
  <c r="AW227" i="4"/>
  <c r="AX227" i="4"/>
  <c r="AY227" i="4"/>
  <c r="AZ227" i="4"/>
  <c r="BA227" i="4"/>
  <c r="BB227" i="4"/>
  <c r="BC227" i="4"/>
  <c r="AJ228" i="4"/>
  <c r="AK228" i="4"/>
  <c r="AL228" i="4"/>
  <c r="AM228" i="4"/>
  <c r="AN228" i="4"/>
  <c r="AO228" i="4"/>
  <c r="AP228" i="4"/>
  <c r="AQ228" i="4"/>
  <c r="AR228" i="4"/>
  <c r="AS228" i="4"/>
  <c r="AT228" i="4"/>
  <c r="AU228" i="4"/>
  <c r="AV228" i="4"/>
  <c r="AW228" i="4"/>
  <c r="AX228" i="4"/>
  <c r="AY228" i="4"/>
  <c r="AZ228" i="4"/>
  <c r="BA228" i="4"/>
  <c r="BB228" i="4"/>
  <c r="BC228" i="4"/>
  <c r="AJ232" i="4"/>
  <c r="AK232" i="4"/>
  <c r="AL232" i="4"/>
  <c r="AM232" i="4"/>
  <c r="AN232" i="4"/>
  <c r="AO232" i="4"/>
  <c r="AP232" i="4"/>
  <c r="AQ232" i="4"/>
  <c r="AR232" i="4"/>
  <c r="AS232" i="4"/>
  <c r="AT232" i="4"/>
  <c r="AU232" i="4"/>
  <c r="AV232" i="4"/>
  <c r="AW232" i="4"/>
  <c r="AX232" i="4"/>
  <c r="AY232" i="4"/>
  <c r="AZ232" i="4"/>
  <c r="BA232" i="4"/>
  <c r="BB232" i="4"/>
  <c r="BC232" i="4"/>
  <c r="AJ233" i="4"/>
  <c r="AK233" i="4"/>
  <c r="AL233" i="4"/>
  <c r="AM233" i="4"/>
  <c r="AN233" i="4"/>
  <c r="AO233" i="4"/>
  <c r="AP233" i="4"/>
  <c r="AQ233" i="4"/>
  <c r="AR233" i="4"/>
  <c r="AS233" i="4"/>
  <c r="AT233" i="4"/>
  <c r="AU233" i="4"/>
  <c r="AV233" i="4"/>
  <c r="AW233" i="4"/>
  <c r="AX233" i="4"/>
  <c r="AY233" i="4"/>
  <c r="AZ233" i="4"/>
  <c r="BA233" i="4"/>
  <c r="BB233" i="4"/>
  <c r="BC233" i="4"/>
  <c r="AJ234" i="4"/>
  <c r="AK234" i="4"/>
  <c r="AL234" i="4"/>
  <c r="AM234" i="4"/>
  <c r="AN234" i="4"/>
  <c r="AO234" i="4"/>
  <c r="AP234" i="4"/>
  <c r="AQ234" i="4"/>
  <c r="AR234" i="4"/>
  <c r="AS234" i="4"/>
  <c r="AT234" i="4"/>
  <c r="AU234" i="4"/>
  <c r="AV234" i="4"/>
  <c r="AW234" i="4"/>
  <c r="AX234" i="4"/>
  <c r="AY234" i="4"/>
  <c r="AZ234" i="4"/>
  <c r="BA234" i="4"/>
  <c r="BB234" i="4"/>
  <c r="BC234" i="4"/>
  <c r="AJ235" i="4"/>
  <c r="AK235" i="4"/>
  <c r="AL235" i="4"/>
  <c r="AM235" i="4"/>
  <c r="AN235" i="4"/>
  <c r="AO235" i="4"/>
  <c r="AP235" i="4"/>
  <c r="AQ235" i="4"/>
  <c r="AR235" i="4"/>
  <c r="AS235" i="4"/>
  <c r="AT235" i="4"/>
  <c r="AU235" i="4"/>
  <c r="AV235" i="4"/>
  <c r="AW235" i="4"/>
  <c r="AX235" i="4"/>
  <c r="AY235" i="4"/>
  <c r="AZ235" i="4"/>
  <c r="BA235" i="4"/>
  <c r="BB235" i="4"/>
  <c r="BC235" i="4"/>
  <c r="AJ236" i="4"/>
  <c r="AK236" i="4"/>
  <c r="AL236" i="4"/>
  <c r="AM236" i="4"/>
  <c r="AN236" i="4"/>
  <c r="AO236" i="4"/>
  <c r="AP236" i="4"/>
  <c r="AQ236" i="4"/>
  <c r="AR236" i="4"/>
  <c r="AS236" i="4"/>
  <c r="AT236" i="4"/>
  <c r="AU236" i="4"/>
  <c r="AV236" i="4"/>
  <c r="AW236" i="4"/>
  <c r="AX236" i="4"/>
  <c r="AY236" i="4"/>
  <c r="AZ236" i="4"/>
  <c r="BA236" i="4"/>
  <c r="BB236" i="4"/>
  <c r="BC236" i="4"/>
  <c r="AJ237" i="4"/>
  <c r="AK237" i="4"/>
  <c r="AL237" i="4"/>
  <c r="AM237" i="4"/>
  <c r="AN237" i="4"/>
  <c r="AO237" i="4"/>
  <c r="AP237" i="4"/>
  <c r="AQ237" i="4"/>
  <c r="AR237" i="4"/>
  <c r="AS237" i="4"/>
  <c r="AT237" i="4"/>
  <c r="AU237" i="4"/>
  <c r="AV237" i="4"/>
  <c r="AW237" i="4"/>
  <c r="AX237" i="4"/>
  <c r="AY237" i="4"/>
  <c r="AZ237" i="4"/>
  <c r="BA237" i="4"/>
  <c r="BB237" i="4"/>
  <c r="BC237" i="4"/>
  <c r="AJ238" i="4"/>
  <c r="AK238" i="4"/>
  <c r="AL238" i="4"/>
  <c r="AM238" i="4"/>
  <c r="AN238" i="4"/>
  <c r="AO238" i="4"/>
  <c r="AP238" i="4"/>
  <c r="AQ238" i="4"/>
  <c r="AR238" i="4"/>
  <c r="AS238" i="4"/>
  <c r="AT238" i="4"/>
  <c r="AU238" i="4"/>
  <c r="AV238" i="4"/>
  <c r="AW238" i="4"/>
  <c r="AX238" i="4"/>
  <c r="AY238" i="4"/>
  <c r="AZ238" i="4"/>
  <c r="BA238" i="4"/>
  <c r="BB238" i="4"/>
  <c r="BC238" i="4"/>
  <c r="AJ239" i="4"/>
  <c r="AK239" i="4"/>
  <c r="AL239" i="4"/>
  <c r="AM239" i="4"/>
  <c r="AN239" i="4"/>
  <c r="AO239" i="4"/>
  <c r="AP239" i="4"/>
  <c r="AQ239" i="4"/>
  <c r="AR239" i="4"/>
  <c r="AS239" i="4"/>
  <c r="AT239" i="4"/>
  <c r="AU239" i="4"/>
  <c r="AV239" i="4"/>
  <c r="AW239" i="4"/>
  <c r="AX239" i="4"/>
  <c r="AY239" i="4"/>
  <c r="AZ239" i="4"/>
  <c r="BA239" i="4"/>
  <c r="BB239" i="4"/>
  <c r="BC239" i="4"/>
  <c r="AJ240" i="4"/>
  <c r="AK240" i="4"/>
  <c r="AL240" i="4"/>
  <c r="AM240" i="4"/>
  <c r="AN240" i="4"/>
  <c r="AO240" i="4"/>
  <c r="AP240" i="4"/>
  <c r="AQ240" i="4"/>
  <c r="AR240" i="4"/>
  <c r="AS240" i="4"/>
  <c r="AT240" i="4"/>
  <c r="AU240" i="4"/>
  <c r="AV240" i="4"/>
  <c r="AW240" i="4"/>
  <c r="AX240" i="4"/>
  <c r="AY240" i="4"/>
  <c r="AZ240" i="4"/>
  <c r="BA240" i="4"/>
  <c r="BB240" i="4"/>
  <c r="BC240" i="4"/>
  <c r="AJ241" i="4"/>
  <c r="AK241" i="4"/>
  <c r="AL241" i="4"/>
  <c r="AM241" i="4"/>
  <c r="AN241" i="4"/>
  <c r="AO241" i="4"/>
  <c r="AP241" i="4"/>
  <c r="AQ241" i="4"/>
  <c r="AR241" i="4"/>
  <c r="AS241" i="4"/>
  <c r="AT241" i="4"/>
  <c r="AU241" i="4"/>
  <c r="AV241" i="4"/>
  <c r="AW241" i="4"/>
  <c r="AX241" i="4"/>
  <c r="AY241" i="4"/>
  <c r="AZ241" i="4"/>
  <c r="BA241" i="4"/>
  <c r="BB241" i="4"/>
  <c r="BC241" i="4"/>
  <c r="AJ242" i="4"/>
  <c r="AK242" i="4"/>
  <c r="AL242" i="4"/>
  <c r="AM242" i="4"/>
  <c r="AN242" i="4"/>
  <c r="AO242" i="4"/>
  <c r="AP242" i="4"/>
  <c r="AQ242" i="4"/>
  <c r="AR242" i="4"/>
  <c r="AS242" i="4"/>
  <c r="AT242" i="4"/>
  <c r="AU242" i="4"/>
  <c r="AV242" i="4"/>
  <c r="AW242" i="4"/>
  <c r="AX242" i="4"/>
  <c r="AY242" i="4"/>
  <c r="AZ242" i="4"/>
  <c r="BA242" i="4"/>
  <c r="BB242" i="4"/>
  <c r="BC242" i="4"/>
  <c r="AJ243" i="4"/>
  <c r="AK243" i="4"/>
  <c r="AL243" i="4"/>
  <c r="AM243" i="4"/>
  <c r="AN243" i="4"/>
  <c r="AO243" i="4"/>
  <c r="AP243" i="4"/>
  <c r="AQ243" i="4"/>
  <c r="AR243" i="4"/>
  <c r="AS243" i="4"/>
  <c r="AT243" i="4"/>
  <c r="AU243" i="4"/>
  <c r="AV243" i="4"/>
  <c r="AW243" i="4"/>
  <c r="AX243" i="4"/>
  <c r="AY243" i="4"/>
  <c r="AZ243" i="4"/>
  <c r="BA243" i="4"/>
  <c r="BB243" i="4"/>
  <c r="BC243" i="4"/>
  <c r="AJ244" i="4"/>
  <c r="AK244" i="4"/>
  <c r="AL244" i="4"/>
  <c r="AM244" i="4"/>
  <c r="AN244" i="4"/>
  <c r="AO244" i="4"/>
  <c r="AP244" i="4"/>
  <c r="AQ244" i="4"/>
  <c r="AR244" i="4"/>
  <c r="AS244" i="4"/>
  <c r="AT244" i="4"/>
  <c r="AU244" i="4"/>
  <c r="AV244" i="4"/>
  <c r="AW244" i="4"/>
  <c r="AX244" i="4"/>
  <c r="AY244" i="4"/>
  <c r="AZ244" i="4"/>
  <c r="BA244" i="4"/>
  <c r="BB244" i="4"/>
  <c r="BC244" i="4"/>
  <c r="AJ245" i="4"/>
  <c r="AK245" i="4"/>
  <c r="AL245" i="4"/>
  <c r="AM245" i="4"/>
  <c r="AN245" i="4"/>
  <c r="AO245" i="4"/>
  <c r="AP245" i="4"/>
  <c r="AQ245" i="4"/>
  <c r="AR245" i="4"/>
  <c r="AS245" i="4"/>
  <c r="AT245" i="4"/>
  <c r="AU245" i="4"/>
  <c r="AV245" i="4"/>
  <c r="AW245" i="4"/>
  <c r="AX245" i="4"/>
  <c r="AY245" i="4"/>
  <c r="AZ245" i="4"/>
  <c r="BA245" i="4"/>
  <c r="BB245" i="4"/>
  <c r="BC245" i="4"/>
  <c r="AJ246" i="4"/>
  <c r="AK246" i="4"/>
  <c r="AL246" i="4"/>
  <c r="AM246" i="4"/>
  <c r="AN246" i="4"/>
  <c r="AO246" i="4"/>
  <c r="AP246" i="4"/>
  <c r="AQ246" i="4"/>
  <c r="AR246" i="4"/>
  <c r="AS246" i="4"/>
  <c r="AT246" i="4"/>
  <c r="AU246" i="4"/>
  <c r="AV246" i="4"/>
  <c r="AW246" i="4"/>
  <c r="AX246" i="4"/>
  <c r="AY246" i="4"/>
  <c r="AZ246" i="4"/>
  <c r="BA246" i="4"/>
  <c r="BB246" i="4"/>
  <c r="BC246" i="4"/>
  <c r="AJ247" i="4"/>
  <c r="AK247" i="4"/>
  <c r="AL247" i="4"/>
  <c r="AM247" i="4"/>
  <c r="AN247" i="4"/>
  <c r="AO247" i="4"/>
  <c r="AP247" i="4"/>
  <c r="AQ247" i="4"/>
  <c r="AR247" i="4"/>
  <c r="AS247" i="4"/>
  <c r="AT247" i="4"/>
  <c r="AU247" i="4"/>
  <c r="AV247" i="4"/>
  <c r="AW247" i="4"/>
  <c r="AX247" i="4"/>
  <c r="AY247" i="4"/>
  <c r="AZ247" i="4"/>
  <c r="BA247" i="4"/>
  <c r="BB247" i="4"/>
  <c r="BC247" i="4"/>
  <c r="AJ248" i="4"/>
  <c r="AK248" i="4"/>
  <c r="AL248" i="4"/>
  <c r="AM248" i="4"/>
  <c r="AN248" i="4"/>
  <c r="AO248" i="4"/>
  <c r="AP248" i="4"/>
  <c r="AQ248" i="4"/>
  <c r="AR248" i="4"/>
  <c r="AS248" i="4"/>
  <c r="AT248" i="4"/>
  <c r="AU248" i="4"/>
  <c r="AV248" i="4"/>
  <c r="AW248" i="4"/>
  <c r="AX248" i="4"/>
  <c r="AY248" i="4"/>
  <c r="AZ248" i="4"/>
  <c r="BA248" i="4"/>
  <c r="BB248" i="4"/>
  <c r="BC248" i="4"/>
  <c r="AJ249" i="4"/>
  <c r="AK249" i="4"/>
  <c r="AL249" i="4"/>
  <c r="AM249" i="4"/>
  <c r="AN249" i="4"/>
  <c r="AO249" i="4"/>
  <c r="AP249" i="4"/>
  <c r="AQ249" i="4"/>
  <c r="AR249" i="4"/>
  <c r="AS249" i="4"/>
  <c r="AT249" i="4"/>
  <c r="AU249" i="4"/>
  <c r="AV249" i="4"/>
  <c r="AW249" i="4"/>
  <c r="AX249" i="4"/>
  <c r="AY249" i="4"/>
  <c r="AZ249" i="4"/>
  <c r="BA249" i="4"/>
  <c r="BB249" i="4"/>
  <c r="BC249" i="4"/>
  <c r="AJ250" i="4"/>
  <c r="AK250" i="4"/>
  <c r="AL250" i="4"/>
  <c r="AM250" i="4"/>
  <c r="AN250" i="4"/>
  <c r="AO250" i="4"/>
  <c r="AP250" i="4"/>
  <c r="AQ250" i="4"/>
  <c r="AR250" i="4"/>
  <c r="AS250" i="4"/>
  <c r="AT250" i="4"/>
  <c r="AU250" i="4"/>
  <c r="AV250" i="4"/>
  <c r="AW250" i="4"/>
  <c r="AX250" i="4"/>
  <c r="AY250" i="4"/>
  <c r="AZ250" i="4"/>
  <c r="BA250" i="4"/>
  <c r="BB250" i="4"/>
  <c r="BC250" i="4"/>
  <c r="AJ251" i="4"/>
  <c r="AK251" i="4"/>
  <c r="AL251" i="4"/>
  <c r="AM251" i="4"/>
  <c r="AN251" i="4"/>
  <c r="AO251" i="4"/>
  <c r="AP251" i="4"/>
  <c r="AQ251" i="4"/>
  <c r="AR251" i="4"/>
  <c r="AS251" i="4"/>
  <c r="AT251" i="4"/>
  <c r="AU251" i="4"/>
  <c r="AV251" i="4"/>
  <c r="AW251" i="4"/>
  <c r="AX251" i="4"/>
  <c r="AY251" i="4"/>
  <c r="AZ251" i="4"/>
  <c r="BA251" i="4"/>
  <c r="BB251" i="4"/>
  <c r="BC251" i="4"/>
  <c r="AJ252" i="4"/>
  <c r="AK252" i="4"/>
  <c r="AL252" i="4"/>
  <c r="AM252" i="4"/>
  <c r="AN252" i="4"/>
  <c r="AO252" i="4"/>
  <c r="AP252" i="4"/>
  <c r="AQ252" i="4"/>
  <c r="AR252" i="4"/>
  <c r="AS252" i="4"/>
  <c r="AT252" i="4"/>
  <c r="AU252" i="4"/>
  <c r="AV252" i="4"/>
  <c r="AW252" i="4"/>
  <c r="AX252" i="4"/>
  <c r="AY252" i="4"/>
  <c r="AZ252" i="4"/>
  <c r="BA252" i="4"/>
  <c r="BB252" i="4"/>
  <c r="BC252" i="4"/>
  <c r="AJ253" i="4"/>
  <c r="AK253" i="4"/>
  <c r="AL253" i="4"/>
  <c r="AM253" i="4"/>
  <c r="AN253" i="4"/>
  <c r="AO253" i="4"/>
  <c r="AP253" i="4"/>
  <c r="AQ253" i="4"/>
  <c r="AR253" i="4"/>
  <c r="AS253" i="4"/>
  <c r="AT253" i="4"/>
  <c r="AU253" i="4"/>
  <c r="AV253" i="4"/>
  <c r="AW253" i="4"/>
  <c r="AX253" i="4"/>
  <c r="AY253" i="4"/>
  <c r="AZ253" i="4"/>
  <c r="BA253" i="4"/>
  <c r="BB253" i="4"/>
  <c r="BC253" i="4"/>
  <c r="AJ254" i="4"/>
  <c r="AK254" i="4"/>
  <c r="AL254" i="4"/>
  <c r="AM254" i="4"/>
  <c r="AN254" i="4"/>
  <c r="AO254" i="4"/>
  <c r="AP254" i="4"/>
  <c r="AQ254" i="4"/>
  <c r="AR254" i="4"/>
  <c r="AS254" i="4"/>
  <c r="AT254" i="4"/>
  <c r="AU254" i="4"/>
  <c r="AV254" i="4"/>
  <c r="AW254" i="4"/>
  <c r="AX254" i="4"/>
  <c r="AY254" i="4"/>
  <c r="AZ254" i="4"/>
  <c r="BA254" i="4"/>
  <c r="BB254" i="4"/>
  <c r="BC254" i="4"/>
  <c r="AJ255" i="4"/>
  <c r="AK255" i="4"/>
  <c r="AL255" i="4"/>
  <c r="AM255" i="4"/>
  <c r="AN255" i="4"/>
  <c r="AO255" i="4"/>
  <c r="AP255" i="4"/>
  <c r="AQ255" i="4"/>
  <c r="AR255" i="4"/>
  <c r="AS255" i="4"/>
  <c r="AT255" i="4"/>
  <c r="AU255" i="4"/>
  <c r="AV255" i="4"/>
  <c r="AW255" i="4"/>
  <c r="AX255" i="4"/>
  <c r="AY255" i="4"/>
  <c r="AZ255" i="4"/>
  <c r="BA255" i="4"/>
  <c r="BB255" i="4"/>
  <c r="BC255" i="4"/>
  <c r="AJ256" i="4"/>
  <c r="AK256" i="4"/>
  <c r="AL256" i="4"/>
  <c r="AM256" i="4"/>
  <c r="AN256" i="4"/>
  <c r="AO256" i="4"/>
  <c r="AP256" i="4"/>
  <c r="AQ256" i="4"/>
  <c r="AR256" i="4"/>
  <c r="AS256" i="4"/>
  <c r="AT256" i="4"/>
  <c r="AU256" i="4"/>
  <c r="AV256" i="4"/>
  <c r="AW256" i="4"/>
  <c r="AX256" i="4"/>
  <c r="AY256" i="4"/>
  <c r="AZ256" i="4"/>
  <c r="BA256" i="4"/>
  <c r="BB256" i="4"/>
  <c r="BC256" i="4"/>
  <c r="AJ257" i="4"/>
  <c r="AK257" i="4"/>
  <c r="AL257" i="4"/>
  <c r="AM257" i="4"/>
  <c r="AN257" i="4"/>
  <c r="AO257" i="4"/>
  <c r="AP257" i="4"/>
  <c r="AQ257" i="4"/>
  <c r="AR257" i="4"/>
  <c r="AS257" i="4"/>
  <c r="AT257" i="4"/>
  <c r="AU257" i="4"/>
  <c r="AV257" i="4"/>
  <c r="AW257" i="4"/>
  <c r="AX257" i="4"/>
  <c r="AY257" i="4"/>
  <c r="AZ257" i="4"/>
  <c r="BA257" i="4"/>
  <c r="BB257" i="4"/>
  <c r="BC257" i="4"/>
  <c r="AJ258" i="4"/>
  <c r="AK258" i="4"/>
  <c r="AL258" i="4"/>
  <c r="AM258" i="4"/>
  <c r="AN258" i="4"/>
  <c r="AO258" i="4"/>
  <c r="AP258" i="4"/>
  <c r="AQ258" i="4"/>
  <c r="AR258" i="4"/>
  <c r="AS258" i="4"/>
  <c r="AT258" i="4"/>
  <c r="AU258" i="4"/>
  <c r="AV258" i="4"/>
  <c r="AW258" i="4"/>
  <c r="AX258" i="4"/>
  <c r="AY258" i="4"/>
  <c r="AZ258" i="4"/>
  <c r="BA258" i="4"/>
  <c r="BB258" i="4"/>
  <c r="BC258" i="4"/>
  <c r="AJ259" i="4"/>
  <c r="AK259" i="4"/>
  <c r="AL259" i="4"/>
  <c r="AM259" i="4"/>
  <c r="AN259" i="4"/>
  <c r="AO259" i="4"/>
  <c r="AP259" i="4"/>
  <c r="AQ259" i="4"/>
  <c r="AR259" i="4"/>
  <c r="AS259" i="4"/>
  <c r="AT259" i="4"/>
  <c r="AU259" i="4"/>
  <c r="AV259" i="4"/>
  <c r="AW259" i="4"/>
  <c r="AX259" i="4"/>
  <c r="AY259" i="4"/>
  <c r="AZ259" i="4"/>
  <c r="BA259" i="4"/>
  <c r="BB259" i="4"/>
  <c r="BC259" i="4"/>
  <c r="AJ261" i="4"/>
  <c r="AK261" i="4"/>
  <c r="AL261" i="4"/>
  <c r="AM261" i="4"/>
  <c r="AN261" i="4"/>
  <c r="AO261" i="4"/>
  <c r="AP261" i="4"/>
  <c r="AQ261" i="4"/>
  <c r="AR261" i="4"/>
  <c r="AS261" i="4"/>
  <c r="AT261" i="4"/>
  <c r="AU261" i="4"/>
  <c r="AV261" i="4"/>
  <c r="AW261" i="4"/>
  <c r="AX261" i="4"/>
  <c r="AY261" i="4"/>
  <c r="AZ261" i="4"/>
  <c r="BA261" i="4"/>
  <c r="BB261" i="4"/>
  <c r="BC261" i="4"/>
  <c r="AJ262" i="4"/>
  <c r="AK262" i="4"/>
  <c r="AL262" i="4"/>
  <c r="AM262" i="4"/>
  <c r="AN262" i="4"/>
  <c r="AO262" i="4"/>
  <c r="AP262" i="4"/>
  <c r="AQ262" i="4"/>
  <c r="AR262" i="4"/>
  <c r="AS262" i="4"/>
  <c r="AT262" i="4"/>
  <c r="AU262" i="4"/>
  <c r="AV262" i="4"/>
  <c r="AW262" i="4"/>
  <c r="AX262" i="4"/>
  <c r="AY262" i="4"/>
  <c r="AZ262" i="4"/>
  <c r="BA262" i="4"/>
  <c r="BB262" i="4"/>
  <c r="BC262" i="4"/>
  <c r="AJ263" i="4"/>
  <c r="AK263" i="4"/>
  <c r="AL263" i="4"/>
  <c r="AM263" i="4"/>
  <c r="AN263" i="4"/>
  <c r="AO263" i="4"/>
  <c r="AP263" i="4"/>
  <c r="AQ263" i="4"/>
  <c r="AR263" i="4"/>
  <c r="AS263" i="4"/>
  <c r="AT263" i="4"/>
  <c r="AU263" i="4"/>
  <c r="AV263" i="4"/>
  <c r="AW263" i="4"/>
  <c r="AX263" i="4"/>
  <c r="AY263" i="4"/>
  <c r="AZ263" i="4"/>
  <c r="BA263" i="4"/>
  <c r="BB263" i="4"/>
  <c r="BC263" i="4"/>
  <c r="AJ264" i="4"/>
  <c r="AK264" i="4"/>
  <c r="AL264" i="4"/>
  <c r="AM264" i="4"/>
  <c r="AN264" i="4"/>
  <c r="AO264" i="4"/>
  <c r="AP264" i="4"/>
  <c r="AQ264" i="4"/>
  <c r="AR264" i="4"/>
  <c r="AS264" i="4"/>
  <c r="AT264" i="4"/>
  <c r="AU264" i="4"/>
  <c r="AV264" i="4"/>
  <c r="AW264" i="4"/>
  <c r="AX264" i="4"/>
  <c r="AY264" i="4"/>
  <c r="AZ264" i="4"/>
  <c r="BA264" i="4"/>
  <c r="BB264" i="4"/>
  <c r="BC264" i="4"/>
  <c r="AJ265" i="4"/>
  <c r="AK265" i="4"/>
  <c r="AL265" i="4"/>
  <c r="AM265" i="4"/>
  <c r="AN265" i="4"/>
  <c r="AO265" i="4"/>
  <c r="AP265" i="4"/>
  <c r="AQ265" i="4"/>
  <c r="AR265" i="4"/>
  <c r="AS265" i="4"/>
  <c r="AT265" i="4"/>
  <c r="AU265" i="4"/>
  <c r="AV265" i="4"/>
  <c r="AW265" i="4"/>
  <c r="AX265" i="4"/>
  <c r="AY265" i="4"/>
  <c r="AZ265" i="4"/>
  <c r="BA265" i="4"/>
  <c r="BB265" i="4"/>
  <c r="BC265" i="4"/>
  <c r="AJ266" i="4"/>
  <c r="AK266" i="4"/>
  <c r="AL266" i="4"/>
  <c r="AM266" i="4"/>
  <c r="AN266" i="4"/>
  <c r="AO266" i="4"/>
  <c r="AP266" i="4"/>
  <c r="AQ266" i="4"/>
  <c r="AR266" i="4"/>
  <c r="AS266" i="4"/>
  <c r="AT266" i="4"/>
  <c r="AU266" i="4"/>
  <c r="AV266" i="4"/>
  <c r="AW266" i="4"/>
  <c r="AX266" i="4"/>
  <c r="AY266" i="4"/>
  <c r="AZ266" i="4"/>
  <c r="BA266" i="4"/>
  <c r="BB266" i="4"/>
  <c r="BC266" i="4"/>
  <c r="AJ267" i="4"/>
  <c r="AK267" i="4"/>
  <c r="AL267" i="4"/>
  <c r="AM267" i="4"/>
  <c r="AN267" i="4"/>
  <c r="AO267" i="4"/>
  <c r="AP267" i="4"/>
  <c r="AQ267" i="4"/>
  <c r="AR267" i="4"/>
  <c r="AS267" i="4"/>
  <c r="AT267" i="4"/>
  <c r="AU267" i="4"/>
  <c r="AV267" i="4"/>
  <c r="AW267" i="4"/>
  <c r="AX267" i="4"/>
  <c r="AY267" i="4"/>
  <c r="AZ267" i="4"/>
  <c r="BA267" i="4"/>
  <c r="BB267" i="4"/>
  <c r="BC267" i="4"/>
  <c r="AJ268" i="4"/>
  <c r="AK268" i="4"/>
  <c r="AL268" i="4"/>
  <c r="AM268" i="4"/>
  <c r="AN268" i="4"/>
  <c r="AO268" i="4"/>
  <c r="AP268" i="4"/>
  <c r="AQ268" i="4"/>
  <c r="AR268" i="4"/>
  <c r="AS268" i="4"/>
  <c r="AT268" i="4"/>
  <c r="AU268" i="4"/>
  <c r="AV268" i="4"/>
  <c r="AW268" i="4"/>
  <c r="AX268" i="4"/>
  <c r="AY268" i="4"/>
  <c r="AZ268" i="4"/>
  <c r="BA268" i="4"/>
  <c r="BB268" i="4"/>
  <c r="BC268" i="4"/>
  <c r="AJ269" i="4"/>
  <c r="AK269" i="4"/>
  <c r="AL269" i="4"/>
  <c r="AM269" i="4"/>
  <c r="AN269" i="4"/>
  <c r="AO269" i="4"/>
  <c r="AP269" i="4"/>
  <c r="AQ269" i="4"/>
  <c r="AR269" i="4"/>
  <c r="AS269" i="4"/>
  <c r="AT269" i="4"/>
  <c r="AU269" i="4"/>
  <c r="AV269" i="4"/>
  <c r="AW269" i="4"/>
  <c r="AX269" i="4"/>
  <c r="AY269" i="4"/>
  <c r="AZ269" i="4"/>
  <c r="BA269" i="4"/>
  <c r="BB269" i="4"/>
  <c r="BC269" i="4"/>
  <c r="AJ270" i="4"/>
  <c r="AK270" i="4"/>
  <c r="AL270" i="4"/>
  <c r="AM270" i="4"/>
  <c r="AN270" i="4"/>
  <c r="AO270" i="4"/>
  <c r="AP270" i="4"/>
  <c r="AQ270" i="4"/>
  <c r="AR270" i="4"/>
  <c r="AS270" i="4"/>
  <c r="AT270" i="4"/>
  <c r="AU270" i="4"/>
  <c r="AV270" i="4"/>
  <c r="AW270" i="4"/>
  <c r="AX270" i="4"/>
  <c r="AY270" i="4"/>
  <c r="AZ270" i="4"/>
  <c r="BA270" i="4"/>
  <c r="BB270" i="4"/>
  <c r="BC270" i="4"/>
  <c r="AJ271" i="4"/>
  <c r="AK271" i="4"/>
  <c r="AL271" i="4"/>
  <c r="AM271" i="4"/>
  <c r="AN271" i="4"/>
  <c r="AO271" i="4"/>
  <c r="AP271" i="4"/>
  <c r="AQ271" i="4"/>
  <c r="AR271" i="4"/>
  <c r="AS271" i="4"/>
  <c r="AT271" i="4"/>
  <c r="AU271" i="4"/>
  <c r="AV271" i="4"/>
  <c r="AW271" i="4"/>
  <c r="AX271" i="4"/>
  <c r="AY271" i="4"/>
  <c r="AZ271" i="4"/>
  <c r="BA271" i="4"/>
  <c r="BB271" i="4"/>
  <c r="BC271" i="4"/>
  <c r="AJ272" i="4"/>
  <c r="AK272" i="4"/>
  <c r="AL272" i="4"/>
  <c r="AM272" i="4"/>
  <c r="AN272" i="4"/>
  <c r="AO272" i="4"/>
  <c r="AP272" i="4"/>
  <c r="AQ272" i="4"/>
  <c r="AR272" i="4"/>
  <c r="AS272" i="4"/>
  <c r="AT272" i="4"/>
  <c r="AU272" i="4"/>
  <c r="AV272" i="4"/>
  <c r="AW272" i="4"/>
  <c r="AX272" i="4"/>
  <c r="AY272" i="4"/>
  <c r="AZ272" i="4"/>
  <c r="BA272" i="4"/>
  <c r="BB272" i="4"/>
  <c r="BC272" i="4"/>
  <c r="AJ273" i="4"/>
  <c r="AK273" i="4"/>
  <c r="AL273" i="4"/>
  <c r="AM273" i="4"/>
  <c r="AN273" i="4"/>
  <c r="AO273" i="4"/>
  <c r="AP273" i="4"/>
  <c r="AQ273" i="4"/>
  <c r="AR273" i="4"/>
  <c r="AS273" i="4"/>
  <c r="AT273" i="4"/>
  <c r="AU273" i="4"/>
  <c r="AV273" i="4"/>
  <c r="AW273" i="4"/>
  <c r="AX273" i="4"/>
  <c r="AY273" i="4"/>
  <c r="AZ273" i="4"/>
  <c r="BA273" i="4"/>
  <c r="BB273" i="4"/>
  <c r="BC273" i="4"/>
  <c r="AJ274" i="4"/>
  <c r="AK274" i="4"/>
  <c r="AL274" i="4"/>
  <c r="AM274" i="4"/>
  <c r="AN274" i="4"/>
  <c r="AO274" i="4"/>
  <c r="AP274" i="4"/>
  <c r="AQ274" i="4"/>
  <c r="AR274" i="4"/>
  <c r="AS274" i="4"/>
  <c r="AT274" i="4"/>
  <c r="AU274" i="4"/>
  <c r="AV274" i="4"/>
  <c r="AW274" i="4"/>
  <c r="AX274" i="4"/>
  <c r="AY274" i="4"/>
  <c r="AZ274" i="4"/>
  <c r="BA274" i="4"/>
  <c r="BB274" i="4"/>
  <c r="BC274" i="4"/>
  <c r="AJ275" i="4"/>
  <c r="AK275" i="4"/>
  <c r="AL275" i="4"/>
  <c r="AM275" i="4"/>
  <c r="AN275" i="4"/>
  <c r="AO275" i="4"/>
  <c r="AP275" i="4"/>
  <c r="AQ275" i="4"/>
  <c r="AR275" i="4"/>
  <c r="AS275" i="4"/>
  <c r="AT275" i="4"/>
  <c r="AU275" i="4"/>
  <c r="AV275" i="4"/>
  <c r="AW275" i="4"/>
  <c r="AX275" i="4"/>
  <c r="AY275" i="4"/>
  <c r="AZ275" i="4"/>
  <c r="BA275" i="4"/>
  <c r="BB275" i="4"/>
  <c r="BC275" i="4"/>
  <c r="AJ276" i="4"/>
  <c r="AK276" i="4"/>
  <c r="AL276" i="4"/>
  <c r="AM276" i="4"/>
  <c r="AN276" i="4"/>
  <c r="AO276" i="4"/>
  <c r="AP276" i="4"/>
  <c r="AQ276" i="4"/>
  <c r="AR276" i="4"/>
  <c r="AS276" i="4"/>
  <c r="AT276" i="4"/>
  <c r="AU276" i="4"/>
  <c r="AV276" i="4"/>
  <c r="AW276" i="4"/>
  <c r="AX276" i="4"/>
  <c r="AY276" i="4"/>
  <c r="AZ276" i="4"/>
  <c r="BA276" i="4"/>
  <c r="BB276" i="4"/>
  <c r="BC276" i="4"/>
  <c r="AJ277" i="4"/>
  <c r="AK277" i="4"/>
  <c r="AL277" i="4"/>
  <c r="AM277" i="4"/>
  <c r="AN277" i="4"/>
  <c r="AO277" i="4"/>
  <c r="AP277" i="4"/>
  <c r="AQ277" i="4"/>
  <c r="AR277" i="4"/>
  <c r="AS277" i="4"/>
  <c r="AT277" i="4"/>
  <c r="AU277" i="4"/>
  <c r="AV277" i="4"/>
  <c r="AW277" i="4"/>
  <c r="AX277" i="4"/>
  <c r="AY277" i="4"/>
  <c r="AZ277" i="4"/>
  <c r="BA277" i="4"/>
  <c r="BB277" i="4"/>
  <c r="BC277" i="4"/>
  <c r="AJ278" i="4"/>
  <c r="AK278" i="4"/>
  <c r="AL278" i="4"/>
  <c r="AM278" i="4"/>
  <c r="AN278" i="4"/>
  <c r="AO278" i="4"/>
  <c r="AP278" i="4"/>
  <c r="AQ278" i="4"/>
  <c r="AR278" i="4"/>
  <c r="AS278" i="4"/>
  <c r="AT278" i="4"/>
  <c r="AU278" i="4"/>
  <c r="AV278" i="4"/>
  <c r="AW278" i="4"/>
  <c r="AX278" i="4"/>
  <c r="AY278" i="4"/>
  <c r="AZ278" i="4"/>
  <c r="BA278" i="4"/>
  <c r="BB278" i="4"/>
  <c r="BC278" i="4"/>
  <c r="AJ279" i="4"/>
  <c r="AK279" i="4"/>
  <c r="AL279" i="4"/>
  <c r="AM279" i="4"/>
  <c r="AN279" i="4"/>
  <c r="AO279" i="4"/>
  <c r="AP279" i="4"/>
  <c r="AQ279" i="4"/>
  <c r="AR279" i="4"/>
  <c r="AS279" i="4"/>
  <c r="AT279" i="4"/>
  <c r="AU279" i="4"/>
  <c r="AV279" i="4"/>
  <c r="AW279" i="4"/>
  <c r="AX279" i="4"/>
  <c r="AY279" i="4"/>
  <c r="AZ279" i="4"/>
  <c r="BA279" i="4"/>
  <c r="BB279" i="4"/>
  <c r="BC279" i="4"/>
  <c r="AJ281" i="4"/>
  <c r="AK281" i="4"/>
  <c r="AL281" i="4"/>
  <c r="AM281" i="4"/>
  <c r="AN281" i="4"/>
  <c r="AO281" i="4"/>
  <c r="AP281" i="4"/>
  <c r="AQ281" i="4"/>
  <c r="AR281" i="4"/>
  <c r="AS281" i="4"/>
  <c r="AT281" i="4"/>
  <c r="AU281" i="4"/>
  <c r="AV281" i="4"/>
  <c r="AW281" i="4"/>
  <c r="AX281" i="4"/>
  <c r="AY281" i="4"/>
  <c r="AZ281" i="4"/>
  <c r="BA281" i="4"/>
  <c r="BB281" i="4"/>
  <c r="BC281" i="4"/>
  <c r="AJ282" i="4"/>
  <c r="AK282" i="4"/>
  <c r="AL282" i="4"/>
  <c r="AM282" i="4"/>
  <c r="AN282" i="4"/>
  <c r="AO282" i="4"/>
  <c r="AP282" i="4"/>
  <c r="AQ282" i="4"/>
  <c r="AR282" i="4"/>
  <c r="AS282" i="4"/>
  <c r="AT282" i="4"/>
  <c r="AU282" i="4"/>
  <c r="AV282" i="4"/>
  <c r="AW282" i="4"/>
  <c r="AX282" i="4"/>
  <c r="AY282" i="4"/>
  <c r="AZ282" i="4"/>
  <c r="BA282" i="4"/>
  <c r="BB282" i="4"/>
  <c r="BC282" i="4"/>
  <c r="AJ283" i="4"/>
  <c r="AK283" i="4"/>
  <c r="AL283" i="4"/>
  <c r="AM283" i="4"/>
  <c r="AN283" i="4"/>
  <c r="AO283" i="4"/>
  <c r="AP283" i="4"/>
  <c r="AQ283" i="4"/>
  <c r="AR283" i="4"/>
  <c r="AS283" i="4"/>
  <c r="AT283" i="4"/>
  <c r="AU283" i="4"/>
  <c r="AV283" i="4"/>
  <c r="AW283" i="4"/>
  <c r="AX283" i="4"/>
  <c r="AY283" i="4"/>
  <c r="AZ283" i="4"/>
  <c r="BA283" i="4"/>
  <c r="BB283" i="4"/>
  <c r="BC283" i="4"/>
  <c r="AJ284" i="4"/>
  <c r="AK284" i="4"/>
  <c r="AL284" i="4"/>
  <c r="AM284" i="4"/>
  <c r="AN284" i="4"/>
  <c r="AO284" i="4"/>
  <c r="AP284" i="4"/>
  <c r="AQ284" i="4"/>
  <c r="AR284" i="4"/>
  <c r="AS284" i="4"/>
  <c r="AT284" i="4"/>
  <c r="AU284" i="4"/>
  <c r="AV284" i="4"/>
  <c r="AW284" i="4"/>
  <c r="AX284" i="4"/>
  <c r="AY284" i="4"/>
  <c r="AZ284" i="4"/>
  <c r="BA284" i="4"/>
  <c r="BB284" i="4"/>
  <c r="BC284" i="4"/>
  <c r="AJ285" i="4"/>
  <c r="AK285" i="4"/>
  <c r="AL285" i="4"/>
  <c r="AM285" i="4"/>
  <c r="AN285" i="4"/>
  <c r="AO285" i="4"/>
  <c r="AP285" i="4"/>
  <c r="AQ285" i="4"/>
  <c r="AR285" i="4"/>
  <c r="AS285" i="4"/>
  <c r="AT285" i="4"/>
  <c r="AU285" i="4"/>
  <c r="AV285" i="4"/>
  <c r="AW285" i="4"/>
  <c r="AX285" i="4"/>
  <c r="AY285" i="4"/>
  <c r="AZ285" i="4"/>
  <c r="BA285" i="4"/>
  <c r="BB285" i="4"/>
  <c r="BC285" i="4"/>
  <c r="AJ286" i="4"/>
  <c r="AK286" i="4"/>
  <c r="AL286" i="4"/>
  <c r="AM286" i="4"/>
  <c r="AN286" i="4"/>
  <c r="AO286" i="4"/>
  <c r="AP286" i="4"/>
  <c r="AQ286" i="4"/>
  <c r="AR286" i="4"/>
  <c r="AS286" i="4"/>
  <c r="AT286" i="4"/>
  <c r="AU286" i="4"/>
  <c r="AV286" i="4"/>
  <c r="AW286" i="4"/>
  <c r="AX286" i="4"/>
  <c r="AY286" i="4"/>
  <c r="AZ286" i="4"/>
  <c r="BA286" i="4"/>
  <c r="BB286" i="4"/>
  <c r="BC286" i="4"/>
  <c r="AJ287" i="4"/>
  <c r="AK287" i="4"/>
  <c r="AL287" i="4"/>
  <c r="AM287" i="4"/>
  <c r="AN287" i="4"/>
  <c r="AO287" i="4"/>
  <c r="AP287" i="4"/>
  <c r="AQ287" i="4"/>
  <c r="AR287" i="4"/>
  <c r="AS287" i="4"/>
  <c r="AT287" i="4"/>
  <c r="AU287" i="4"/>
  <c r="AV287" i="4"/>
  <c r="AW287" i="4"/>
  <c r="AX287" i="4"/>
  <c r="AY287" i="4"/>
  <c r="AZ287" i="4"/>
  <c r="BA287" i="4"/>
  <c r="BB287" i="4"/>
  <c r="BC287" i="4"/>
  <c r="AJ288" i="4"/>
  <c r="AK288" i="4"/>
  <c r="AL288" i="4"/>
  <c r="AM288" i="4"/>
  <c r="AN288" i="4"/>
  <c r="AO288" i="4"/>
  <c r="AP288" i="4"/>
  <c r="AQ288" i="4"/>
  <c r="AR288" i="4"/>
  <c r="AS288" i="4"/>
  <c r="AT288" i="4"/>
  <c r="AU288" i="4"/>
  <c r="AV288" i="4"/>
  <c r="AW288" i="4"/>
  <c r="AX288" i="4"/>
  <c r="AY288" i="4"/>
  <c r="AZ288" i="4"/>
  <c r="BA288" i="4"/>
  <c r="BB288" i="4"/>
  <c r="BC288" i="4"/>
  <c r="AJ289" i="4"/>
  <c r="AK289" i="4"/>
  <c r="AL289" i="4"/>
  <c r="AM289" i="4"/>
  <c r="AN289" i="4"/>
  <c r="AO289" i="4"/>
  <c r="AP289" i="4"/>
  <c r="AQ289" i="4"/>
  <c r="AR289" i="4"/>
  <c r="AS289" i="4"/>
  <c r="AT289" i="4"/>
  <c r="AU289" i="4"/>
  <c r="AV289" i="4"/>
  <c r="AW289" i="4"/>
  <c r="AX289" i="4"/>
  <c r="AY289" i="4"/>
  <c r="AZ289" i="4"/>
  <c r="BA289" i="4"/>
  <c r="BB289" i="4"/>
  <c r="BC289" i="4"/>
  <c r="AJ290" i="4"/>
  <c r="AK290" i="4"/>
  <c r="AL290" i="4"/>
  <c r="AM290" i="4"/>
  <c r="AN290" i="4"/>
  <c r="AO290" i="4"/>
  <c r="AP290" i="4"/>
  <c r="AQ290" i="4"/>
  <c r="AR290" i="4"/>
  <c r="AS290" i="4"/>
  <c r="AT290" i="4"/>
  <c r="AU290" i="4"/>
  <c r="AV290" i="4"/>
  <c r="AW290" i="4"/>
  <c r="AX290" i="4"/>
  <c r="AY290" i="4"/>
  <c r="AZ290" i="4"/>
  <c r="BA290" i="4"/>
  <c r="BB290" i="4"/>
  <c r="BC290" i="4"/>
  <c r="AJ291" i="4"/>
  <c r="AK291" i="4"/>
  <c r="AL291" i="4"/>
  <c r="AM291" i="4"/>
  <c r="AN291" i="4"/>
  <c r="AO291" i="4"/>
  <c r="AP291" i="4"/>
  <c r="AQ291" i="4"/>
  <c r="AR291" i="4"/>
  <c r="AS291" i="4"/>
  <c r="AT291" i="4"/>
  <c r="AU291" i="4"/>
  <c r="AV291" i="4"/>
  <c r="AW291" i="4"/>
  <c r="AX291" i="4"/>
  <c r="AY291" i="4"/>
  <c r="AZ291" i="4"/>
  <c r="BA291" i="4"/>
  <c r="BB291" i="4"/>
  <c r="BC291" i="4"/>
  <c r="AJ292" i="4"/>
  <c r="AK292" i="4"/>
  <c r="AL292" i="4"/>
  <c r="AM292" i="4"/>
  <c r="AN292" i="4"/>
  <c r="AO292" i="4"/>
  <c r="AP292" i="4"/>
  <c r="AQ292" i="4"/>
  <c r="AR292" i="4"/>
  <c r="AS292" i="4"/>
  <c r="AT292" i="4"/>
  <c r="AU292" i="4"/>
  <c r="AV292" i="4"/>
  <c r="AW292" i="4"/>
  <c r="AX292" i="4"/>
  <c r="AY292" i="4"/>
  <c r="AZ292" i="4"/>
  <c r="BA292" i="4"/>
  <c r="BB292" i="4"/>
  <c r="BC292" i="4"/>
  <c r="AJ293" i="4"/>
  <c r="AK293" i="4"/>
  <c r="AL293" i="4"/>
  <c r="AM293" i="4"/>
  <c r="AN293" i="4"/>
  <c r="AO293" i="4"/>
  <c r="AP293" i="4"/>
  <c r="AQ293" i="4"/>
  <c r="AR293" i="4"/>
  <c r="AS293" i="4"/>
  <c r="AT293" i="4"/>
  <c r="AU293" i="4"/>
  <c r="AV293" i="4"/>
  <c r="AW293" i="4"/>
  <c r="AX293" i="4"/>
  <c r="AY293" i="4"/>
  <c r="AZ293" i="4"/>
  <c r="BA293" i="4"/>
  <c r="BB293" i="4"/>
  <c r="BC293" i="4"/>
  <c r="AJ294" i="4"/>
  <c r="AK294" i="4"/>
  <c r="AL294" i="4"/>
  <c r="AM294" i="4"/>
  <c r="AN294" i="4"/>
  <c r="AO294" i="4"/>
  <c r="AP294" i="4"/>
  <c r="AQ294" i="4"/>
  <c r="AR294" i="4"/>
  <c r="AS294" i="4"/>
  <c r="AT294" i="4"/>
  <c r="AU294" i="4"/>
  <c r="AV294" i="4"/>
  <c r="AW294" i="4"/>
  <c r="AX294" i="4"/>
  <c r="AY294" i="4"/>
  <c r="AZ294" i="4"/>
  <c r="BA294" i="4"/>
  <c r="BB294" i="4"/>
  <c r="BC294" i="4"/>
  <c r="AJ295" i="4"/>
  <c r="AK295" i="4"/>
  <c r="AL295" i="4"/>
  <c r="AM295" i="4"/>
  <c r="AN295" i="4"/>
  <c r="AO295" i="4"/>
  <c r="AP295" i="4"/>
  <c r="AQ295" i="4"/>
  <c r="AR295" i="4"/>
  <c r="AS295" i="4"/>
  <c r="AT295" i="4"/>
  <c r="AU295" i="4"/>
  <c r="AV295" i="4"/>
  <c r="AW295" i="4"/>
  <c r="AX295" i="4"/>
  <c r="AY295" i="4"/>
  <c r="AZ295" i="4"/>
  <c r="BA295" i="4"/>
  <c r="BB295" i="4"/>
  <c r="BC295" i="4"/>
  <c r="AJ296" i="4"/>
  <c r="AK296" i="4"/>
  <c r="AL296" i="4"/>
  <c r="AM296" i="4"/>
  <c r="AN296" i="4"/>
  <c r="AO296" i="4"/>
  <c r="AP296" i="4"/>
  <c r="AQ296" i="4"/>
  <c r="AR296" i="4"/>
  <c r="AS296" i="4"/>
  <c r="AT296" i="4"/>
  <c r="AU296" i="4"/>
  <c r="AV296" i="4"/>
  <c r="AW296" i="4"/>
  <c r="AX296" i="4"/>
  <c r="AY296" i="4"/>
  <c r="AZ296" i="4"/>
  <c r="BA296" i="4"/>
  <c r="BB296" i="4"/>
  <c r="BC296" i="4"/>
  <c r="AJ297" i="4"/>
  <c r="AK297" i="4"/>
  <c r="AL297" i="4"/>
  <c r="AM297" i="4"/>
  <c r="AN297" i="4"/>
  <c r="AO297" i="4"/>
  <c r="AP297" i="4"/>
  <c r="AQ297" i="4"/>
  <c r="AR297" i="4"/>
  <c r="AS297" i="4"/>
  <c r="AT297" i="4"/>
  <c r="AU297" i="4"/>
  <c r="AV297" i="4"/>
  <c r="AW297" i="4"/>
  <c r="AX297" i="4"/>
  <c r="AY297" i="4"/>
  <c r="AZ297" i="4"/>
  <c r="BA297" i="4"/>
  <c r="BB297" i="4"/>
  <c r="BC297" i="4"/>
  <c r="AJ298" i="4"/>
  <c r="AK298" i="4"/>
  <c r="AL298" i="4"/>
  <c r="AM298" i="4"/>
  <c r="AN298" i="4"/>
  <c r="AO298" i="4"/>
  <c r="AP298" i="4"/>
  <c r="AQ298" i="4"/>
  <c r="AR298" i="4"/>
  <c r="AS298" i="4"/>
  <c r="AT298" i="4"/>
  <c r="AU298" i="4"/>
  <c r="AV298" i="4"/>
  <c r="AW298" i="4"/>
  <c r="AX298" i="4"/>
  <c r="AY298" i="4"/>
  <c r="AZ298" i="4"/>
  <c r="BA298" i="4"/>
  <c r="BB298" i="4"/>
  <c r="BC298" i="4"/>
  <c r="AJ299" i="4"/>
  <c r="AK299" i="4"/>
  <c r="AL299" i="4"/>
  <c r="AM299" i="4"/>
  <c r="AN299" i="4"/>
  <c r="AO299" i="4"/>
  <c r="AP299" i="4"/>
  <c r="AQ299" i="4"/>
  <c r="AR299" i="4"/>
  <c r="AS299" i="4"/>
  <c r="AT299" i="4"/>
  <c r="AU299" i="4"/>
  <c r="AV299" i="4"/>
  <c r="AW299" i="4"/>
  <c r="AX299" i="4"/>
  <c r="AY299" i="4"/>
  <c r="AZ299" i="4"/>
  <c r="BA299" i="4"/>
  <c r="BB299" i="4"/>
  <c r="BC299" i="4"/>
  <c r="AJ300" i="4"/>
  <c r="AK300" i="4"/>
  <c r="AL300" i="4"/>
  <c r="AM300" i="4"/>
  <c r="AN300" i="4"/>
  <c r="AO300" i="4"/>
  <c r="AP300" i="4"/>
  <c r="AQ300" i="4"/>
  <c r="AR300" i="4"/>
  <c r="AS300" i="4"/>
  <c r="AT300" i="4"/>
  <c r="AU300" i="4"/>
  <c r="AV300" i="4"/>
  <c r="AW300" i="4"/>
  <c r="AX300" i="4"/>
  <c r="AY300" i="4"/>
  <c r="AZ300" i="4"/>
  <c r="BA300" i="4"/>
  <c r="BB300" i="4"/>
  <c r="BC300" i="4"/>
  <c r="AJ301" i="4"/>
  <c r="AK301" i="4"/>
  <c r="AL301" i="4"/>
  <c r="AM301" i="4"/>
  <c r="AN301" i="4"/>
  <c r="AO301" i="4"/>
  <c r="AP301" i="4"/>
  <c r="AQ301" i="4"/>
  <c r="AR301" i="4"/>
  <c r="AS301" i="4"/>
  <c r="AT301" i="4"/>
  <c r="AU301" i="4"/>
  <c r="AV301" i="4"/>
  <c r="AW301" i="4"/>
  <c r="AX301" i="4"/>
  <c r="AY301" i="4"/>
  <c r="AZ301" i="4"/>
  <c r="BA301" i="4"/>
  <c r="BB301" i="4"/>
  <c r="BC301" i="4"/>
  <c r="AJ302" i="4"/>
  <c r="AK302" i="4"/>
  <c r="AL302" i="4"/>
  <c r="AM302" i="4"/>
  <c r="AN302" i="4"/>
  <c r="AO302" i="4"/>
  <c r="AP302" i="4"/>
  <c r="AQ302" i="4"/>
  <c r="AR302" i="4"/>
  <c r="AS302" i="4"/>
  <c r="AT302" i="4"/>
  <c r="AU302" i="4"/>
  <c r="AV302" i="4"/>
  <c r="AW302" i="4"/>
  <c r="AX302" i="4"/>
  <c r="AY302" i="4"/>
  <c r="AZ302" i="4"/>
  <c r="BA302" i="4"/>
  <c r="BB302" i="4"/>
  <c r="BC302" i="4"/>
  <c r="AJ304" i="4"/>
  <c r="AK304" i="4"/>
  <c r="AL304" i="4"/>
  <c r="AM304" i="4"/>
  <c r="AN304" i="4"/>
  <c r="AO304" i="4"/>
  <c r="AP304" i="4"/>
  <c r="AQ304" i="4"/>
  <c r="AR304" i="4"/>
  <c r="AS304" i="4"/>
  <c r="AT304" i="4"/>
  <c r="AU304" i="4"/>
  <c r="AV304" i="4"/>
  <c r="AW304" i="4"/>
  <c r="AX304" i="4"/>
  <c r="AY304" i="4"/>
  <c r="AZ304" i="4"/>
  <c r="BA304" i="4"/>
  <c r="BB304" i="4"/>
  <c r="BC304" i="4"/>
  <c r="AJ305" i="4"/>
  <c r="AK305" i="4"/>
  <c r="AL305" i="4"/>
  <c r="AM305" i="4"/>
  <c r="AN305" i="4"/>
  <c r="AO305" i="4"/>
  <c r="AP305" i="4"/>
  <c r="AQ305" i="4"/>
  <c r="AR305" i="4"/>
  <c r="AS305" i="4"/>
  <c r="AT305" i="4"/>
  <c r="AU305" i="4"/>
  <c r="AV305" i="4"/>
  <c r="AW305" i="4"/>
  <c r="AX305" i="4"/>
  <c r="AY305" i="4"/>
  <c r="AZ305" i="4"/>
  <c r="BA305" i="4"/>
  <c r="BB305" i="4"/>
  <c r="BC305" i="4"/>
  <c r="AJ306" i="4"/>
  <c r="AK306" i="4"/>
  <c r="AL306" i="4"/>
  <c r="AM306" i="4"/>
  <c r="AN306" i="4"/>
  <c r="AO306" i="4"/>
  <c r="AP306" i="4"/>
  <c r="AQ306" i="4"/>
  <c r="AR306" i="4"/>
  <c r="AS306" i="4"/>
  <c r="AT306" i="4"/>
  <c r="AU306" i="4"/>
  <c r="AV306" i="4"/>
  <c r="AW306" i="4"/>
  <c r="AX306" i="4"/>
  <c r="AY306" i="4"/>
  <c r="AZ306" i="4"/>
  <c r="BA306" i="4"/>
  <c r="BB306" i="4"/>
  <c r="BC306" i="4"/>
  <c r="AJ307" i="4"/>
  <c r="AK307" i="4"/>
  <c r="AL307" i="4"/>
  <c r="AM307" i="4"/>
  <c r="AN307" i="4"/>
  <c r="AO307" i="4"/>
  <c r="AP307" i="4"/>
  <c r="AQ307" i="4"/>
  <c r="AR307" i="4"/>
  <c r="AS307" i="4"/>
  <c r="AT307" i="4"/>
  <c r="AU307" i="4"/>
  <c r="AV307" i="4"/>
  <c r="AW307" i="4"/>
  <c r="AX307" i="4"/>
  <c r="AY307" i="4"/>
  <c r="AZ307" i="4"/>
  <c r="BA307" i="4"/>
  <c r="BB307" i="4"/>
  <c r="BC307" i="4"/>
  <c r="AJ308" i="4"/>
  <c r="AK308" i="4"/>
  <c r="AL308" i="4"/>
  <c r="AM308" i="4"/>
  <c r="AN308" i="4"/>
  <c r="AO308" i="4"/>
  <c r="AP308" i="4"/>
  <c r="AQ308" i="4"/>
  <c r="AR308" i="4"/>
  <c r="AS308" i="4"/>
  <c r="AT308" i="4"/>
  <c r="AU308" i="4"/>
  <c r="AV308" i="4"/>
  <c r="AW308" i="4"/>
  <c r="AX308" i="4"/>
  <c r="AY308" i="4"/>
  <c r="AZ308" i="4"/>
  <c r="BA308" i="4"/>
  <c r="BB308" i="4"/>
  <c r="BC308" i="4"/>
  <c r="AJ309" i="4"/>
  <c r="AK309" i="4"/>
  <c r="AL309" i="4"/>
  <c r="AM309" i="4"/>
  <c r="AN309" i="4"/>
  <c r="AO309" i="4"/>
  <c r="AP309" i="4"/>
  <c r="AQ309" i="4"/>
  <c r="AR309" i="4"/>
  <c r="AS309" i="4"/>
  <c r="AT309" i="4"/>
  <c r="AU309" i="4"/>
  <c r="AV309" i="4"/>
  <c r="AW309" i="4"/>
  <c r="AX309" i="4"/>
  <c r="AY309" i="4"/>
  <c r="AZ309" i="4"/>
  <c r="BA309" i="4"/>
  <c r="BB309" i="4"/>
  <c r="BC309" i="4"/>
  <c r="AJ310" i="4"/>
  <c r="AK310" i="4"/>
  <c r="AL310" i="4"/>
  <c r="AM310" i="4"/>
  <c r="AN310" i="4"/>
  <c r="AO310" i="4"/>
  <c r="AP310" i="4"/>
  <c r="AQ310" i="4"/>
  <c r="AR310" i="4"/>
  <c r="AS310" i="4"/>
  <c r="AT310" i="4"/>
  <c r="AU310" i="4"/>
  <c r="AV310" i="4"/>
  <c r="AW310" i="4"/>
  <c r="AX310" i="4"/>
  <c r="AY310" i="4"/>
  <c r="AZ310" i="4"/>
  <c r="BA310" i="4"/>
  <c r="BB310" i="4"/>
  <c r="BC310" i="4"/>
  <c r="AJ311" i="4"/>
  <c r="AK311" i="4"/>
  <c r="AL311" i="4"/>
  <c r="AM311" i="4"/>
  <c r="AN311" i="4"/>
  <c r="AO311" i="4"/>
  <c r="AP311" i="4"/>
  <c r="AQ311" i="4"/>
  <c r="AR311" i="4"/>
  <c r="AS311" i="4"/>
  <c r="AT311" i="4"/>
  <c r="AU311" i="4"/>
  <c r="AV311" i="4"/>
  <c r="AW311" i="4"/>
  <c r="AX311" i="4"/>
  <c r="AY311" i="4"/>
  <c r="AZ311" i="4"/>
  <c r="BA311" i="4"/>
  <c r="BB311" i="4"/>
  <c r="BC311" i="4"/>
  <c r="AJ312" i="4"/>
  <c r="AK312" i="4"/>
  <c r="AL312" i="4"/>
  <c r="AM312" i="4"/>
  <c r="AN312" i="4"/>
  <c r="AO312" i="4"/>
  <c r="AP312" i="4"/>
  <c r="AQ312" i="4"/>
  <c r="AR312" i="4"/>
  <c r="AS312" i="4"/>
  <c r="AT312" i="4"/>
  <c r="AU312" i="4"/>
  <c r="AV312" i="4"/>
  <c r="AW312" i="4"/>
  <c r="AX312" i="4"/>
  <c r="AY312" i="4"/>
  <c r="AZ312" i="4"/>
  <c r="BA312" i="4"/>
  <c r="BB312" i="4"/>
  <c r="BC312" i="4"/>
  <c r="AJ313" i="4"/>
  <c r="AK313" i="4"/>
  <c r="AL313" i="4"/>
  <c r="AM313" i="4"/>
  <c r="AN313" i="4"/>
  <c r="AO313" i="4"/>
  <c r="AP313" i="4"/>
  <c r="AQ313" i="4"/>
  <c r="AR313" i="4"/>
  <c r="AS313" i="4"/>
  <c r="AT313" i="4"/>
  <c r="AU313" i="4"/>
  <c r="AV313" i="4"/>
  <c r="AW313" i="4"/>
  <c r="AX313" i="4"/>
  <c r="AY313" i="4"/>
  <c r="AZ313" i="4"/>
  <c r="BA313" i="4"/>
  <c r="BB313" i="4"/>
  <c r="BC313" i="4"/>
  <c r="AJ314" i="4"/>
  <c r="AK314" i="4"/>
  <c r="AL314" i="4"/>
  <c r="AM314" i="4"/>
  <c r="AN314" i="4"/>
  <c r="AO314" i="4"/>
  <c r="AP314" i="4"/>
  <c r="AQ314" i="4"/>
  <c r="AR314" i="4"/>
  <c r="AS314" i="4"/>
  <c r="AT314" i="4"/>
  <c r="AU314" i="4"/>
  <c r="AV314" i="4"/>
  <c r="AW314" i="4"/>
  <c r="AX314" i="4"/>
  <c r="AY314" i="4"/>
  <c r="AZ314" i="4"/>
  <c r="BA314" i="4"/>
  <c r="BB314" i="4"/>
  <c r="BC314" i="4"/>
  <c r="AJ315" i="4"/>
  <c r="AK315" i="4"/>
  <c r="AL315" i="4"/>
  <c r="AM315" i="4"/>
  <c r="AN315" i="4"/>
  <c r="AO315" i="4"/>
  <c r="AP315" i="4"/>
  <c r="AQ315" i="4"/>
  <c r="AR315" i="4"/>
  <c r="AS315" i="4"/>
  <c r="AT315" i="4"/>
  <c r="AU315" i="4"/>
  <c r="AV315" i="4"/>
  <c r="AW315" i="4"/>
  <c r="AX315" i="4"/>
  <c r="AY315" i="4"/>
  <c r="AZ315" i="4"/>
  <c r="BA315" i="4"/>
  <c r="BB315" i="4"/>
  <c r="BC315" i="4"/>
  <c r="AJ316" i="4"/>
  <c r="AK316" i="4"/>
  <c r="AL316" i="4"/>
  <c r="AM316" i="4"/>
  <c r="AN316" i="4"/>
  <c r="AO316" i="4"/>
  <c r="AP316" i="4"/>
  <c r="AQ316" i="4"/>
  <c r="AR316" i="4"/>
  <c r="AS316" i="4"/>
  <c r="AT316" i="4"/>
  <c r="AU316" i="4"/>
  <c r="AV316" i="4"/>
  <c r="AW316" i="4"/>
  <c r="AX316" i="4"/>
  <c r="AY316" i="4"/>
  <c r="AZ316" i="4"/>
  <c r="BA316" i="4"/>
  <c r="BB316" i="4"/>
  <c r="BC316" i="4"/>
  <c r="AJ317" i="4"/>
  <c r="AK317" i="4"/>
  <c r="AL317" i="4"/>
  <c r="AM317" i="4"/>
  <c r="AN317" i="4"/>
  <c r="AO317" i="4"/>
  <c r="AP317" i="4"/>
  <c r="AQ317" i="4"/>
  <c r="AR317" i="4"/>
  <c r="AS317" i="4"/>
  <c r="AT317" i="4"/>
  <c r="AU317" i="4"/>
  <c r="AV317" i="4"/>
  <c r="AW317" i="4"/>
  <c r="AX317" i="4"/>
  <c r="AY317" i="4"/>
  <c r="AZ317" i="4"/>
  <c r="BA317" i="4"/>
  <c r="BB317" i="4"/>
  <c r="BC317" i="4"/>
  <c r="AJ318" i="4"/>
  <c r="AK318" i="4"/>
  <c r="AL318" i="4"/>
  <c r="AM318" i="4"/>
  <c r="AN318" i="4"/>
  <c r="AO318" i="4"/>
  <c r="AP318" i="4"/>
  <c r="AQ318" i="4"/>
  <c r="AR318" i="4"/>
  <c r="AS318" i="4"/>
  <c r="AT318" i="4"/>
  <c r="AU318" i="4"/>
  <c r="AV318" i="4"/>
  <c r="AW318" i="4"/>
  <c r="AX318" i="4"/>
  <c r="AY318" i="4"/>
  <c r="AZ318" i="4"/>
  <c r="BA318" i="4"/>
  <c r="BB318" i="4"/>
  <c r="BC318" i="4"/>
  <c r="AJ319" i="4"/>
  <c r="AK319" i="4"/>
  <c r="AL319" i="4"/>
  <c r="AM319" i="4"/>
  <c r="AN319" i="4"/>
  <c r="AO319" i="4"/>
  <c r="AP319" i="4"/>
  <c r="AQ319" i="4"/>
  <c r="AR319" i="4"/>
  <c r="AS319" i="4"/>
  <c r="AT319" i="4"/>
  <c r="AU319" i="4"/>
  <c r="AV319" i="4"/>
  <c r="AW319" i="4"/>
  <c r="AX319" i="4"/>
  <c r="AY319" i="4"/>
  <c r="AZ319" i="4"/>
  <c r="BA319" i="4"/>
  <c r="BB319" i="4"/>
  <c r="BC319" i="4"/>
  <c r="AJ320" i="4"/>
  <c r="AK320" i="4"/>
  <c r="AL320" i="4"/>
  <c r="AM320" i="4"/>
  <c r="AN320" i="4"/>
  <c r="AO320" i="4"/>
  <c r="AP320" i="4"/>
  <c r="AQ320" i="4"/>
  <c r="AR320" i="4"/>
  <c r="AS320" i="4"/>
  <c r="AT320" i="4"/>
  <c r="AU320" i="4"/>
  <c r="AV320" i="4"/>
  <c r="AW320" i="4"/>
  <c r="AX320" i="4"/>
  <c r="AY320" i="4"/>
  <c r="AZ320" i="4"/>
  <c r="BA320" i="4"/>
  <c r="BB320" i="4"/>
  <c r="BC320" i="4"/>
  <c r="AJ321" i="4"/>
  <c r="AK321" i="4"/>
  <c r="AL321" i="4"/>
  <c r="AM321" i="4"/>
  <c r="AN321" i="4"/>
  <c r="AO321" i="4"/>
  <c r="AP321" i="4"/>
  <c r="AQ321" i="4"/>
  <c r="AR321" i="4"/>
  <c r="AS321" i="4"/>
  <c r="AT321" i="4"/>
  <c r="AU321" i="4"/>
  <c r="AV321" i="4"/>
  <c r="AW321" i="4"/>
  <c r="AX321" i="4"/>
  <c r="AY321" i="4"/>
  <c r="AZ321" i="4"/>
  <c r="BA321" i="4"/>
  <c r="BB321" i="4"/>
  <c r="BC321" i="4"/>
  <c r="AJ322" i="4"/>
  <c r="AK322" i="4"/>
  <c r="AL322" i="4"/>
  <c r="AM322" i="4"/>
  <c r="AN322" i="4"/>
  <c r="AO322" i="4"/>
  <c r="AP322" i="4"/>
  <c r="AQ322" i="4"/>
  <c r="AR322" i="4"/>
  <c r="AS322" i="4"/>
  <c r="AT322" i="4"/>
  <c r="AU322" i="4"/>
  <c r="AV322" i="4"/>
  <c r="AW322" i="4"/>
  <c r="AX322" i="4"/>
  <c r="AY322" i="4"/>
  <c r="AZ322" i="4"/>
  <c r="BA322" i="4"/>
  <c r="BB322" i="4"/>
  <c r="BC322" i="4"/>
  <c r="AJ323" i="4"/>
  <c r="AK323" i="4"/>
  <c r="AL323" i="4"/>
  <c r="AM323" i="4"/>
  <c r="AN323" i="4"/>
  <c r="AO323" i="4"/>
  <c r="AP323" i="4"/>
  <c r="AQ323" i="4"/>
  <c r="AR323" i="4"/>
  <c r="AS323" i="4"/>
  <c r="AT323" i="4"/>
  <c r="AU323" i="4"/>
  <c r="AV323" i="4"/>
  <c r="AW323" i="4"/>
  <c r="AX323" i="4"/>
  <c r="AY323" i="4"/>
  <c r="AZ323" i="4"/>
  <c r="BA323" i="4"/>
  <c r="BB323" i="4"/>
  <c r="BC323" i="4"/>
  <c r="AJ324" i="4"/>
  <c r="AK324" i="4"/>
  <c r="AL324" i="4"/>
  <c r="AM324" i="4"/>
  <c r="AN324" i="4"/>
  <c r="AO324" i="4"/>
  <c r="AP324" i="4"/>
  <c r="AQ324" i="4"/>
  <c r="AR324" i="4"/>
  <c r="AS324" i="4"/>
  <c r="AT324" i="4"/>
  <c r="AU324" i="4"/>
  <c r="AV324" i="4"/>
  <c r="AW324" i="4"/>
  <c r="AX324" i="4"/>
  <c r="AY324" i="4"/>
  <c r="AZ324" i="4"/>
  <c r="BA324" i="4"/>
  <c r="BB324" i="4"/>
  <c r="BC324" i="4"/>
  <c r="AJ325" i="4"/>
  <c r="AK325" i="4"/>
  <c r="AL325" i="4"/>
  <c r="AM325" i="4"/>
  <c r="AN325" i="4"/>
  <c r="AO325" i="4"/>
  <c r="AP325" i="4"/>
  <c r="AQ325" i="4"/>
  <c r="AR325" i="4"/>
  <c r="AS325" i="4"/>
  <c r="AT325" i="4"/>
  <c r="AU325" i="4"/>
  <c r="AV325" i="4"/>
  <c r="AW325" i="4"/>
  <c r="AX325" i="4"/>
  <c r="AY325" i="4"/>
  <c r="AZ325" i="4"/>
  <c r="BA325" i="4"/>
  <c r="BB325" i="4"/>
  <c r="BC325" i="4"/>
  <c r="AJ326" i="4"/>
  <c r="AK326" i="4"/>
  <c r="AL326" i="4"/>
  <c r="AM326" i="4"/>
  <c r="AN326" i="4"/>
  <c r="AO326" i="4"/>
  <c r="AP326" i="4"/>
  <c r="AQ326" i="4"/>
  <c r="AR326" i="4"/>
  <c r="AS326" i="4"/>
  <c r="AT326" i="4"/>
  <c r="AU326" i="4"/>
  <c r="AV326" i="4"/>
  <c r="AW326" i="4"/>
  <c r="AX326" i="4"/>
  <c r="AY326" i="4"/>
  <c r="AZ326" i="4"/>
  <c r="BA326" i="4"/>
  <c r="BB326" i="4"/>
  <c r="BC326" i="4"/>
  <c r="AJ327" i="4"/>
  <c r="AK327" i="4"/>
  <c r="AL327" i="4"/>
  <c r="AM327" i="4"/>
  <c r="AN327" i="4"/>
  <c r="AO327" i="4"/>
  <c r="AP327" i="4"/>
  <c r="AQ327" i="4"/>
  <c r="AR327" i="4"/>
  <c r="AS327" i="4"/>
  <c r="AT327" i="4"/>
  <c r="AU327" i="4"/>
  <c r="AV327" i="4"/>
  <c r="AW327" i="4"/>
  <c r="AX327" i="4"/>
  <c r="AY327" i="4"/>
  <c r="AZ327" i="4"/>
  <c r="BA327" i="4"/>
  <c r="BB327" i="4"/>
  <c r="BC327" i="4"/>
  <c r="AJ328" i="4"/>
  <c r="AK328" i="4"/>
  <c r="AL328" i="4"/>
  <c r="AM328" i="4"/>
  <c r="AN328" i="4"/>
  <c r="AO328" i="4"/>
  <c r="AP328" i="4"/>
  <c r="AQ328" i="4"/>
  <c r="AR328" i="4"/>
  <c r="AS328" i="4"/>
  <c r="AT328" i="4"/>
  <c r="AU328" i="4"/>
  <c r="AV328" i="4"/>
  <c r="AW328" i="4"/>
  <c r="AX328" i="4"/>
  <c r="AY328" i="4"/>
  <c r="AZ328" i="4"/>
  <c r="BA328" i="4"/>
  <c r="BB328" i="4"/>
  <c r="BC328" i="4"/>
  <c r="AJ329" i="4"/>
  <c r="AK329" i="4"/>
  <c r="AL329" i="4"/>
  <c r="AM329" i="4"/>
  <c r="AN329" i="4"/>
  <c r="AO329" i="4"/>
  <c r="AP329" i="4"/>
  <c r="AQ329" i="4"/>
  <c r="AR329" i="4"/>
  <c r="AS329" i="4"/>
  <c r="AT329" i="4"/>
  <c r="AU329" i="4"/>
  <c r="AV329" i="4"/>
  <c r="AW329" i="4"/>
  <c r="AX329" i="4"/>
  <c r="AY329" i="4"/>
  <c r="AZ329" i="4"/>
  <c r="BA329" i="4"/>
  <c r="BB329" i="4"/>
  <c r="BC329" i="4"/>
  <c r="AJ330" i="4"/>
  <c r="AK330" i="4"/>
  <c r="AL330" i="4"/>
  <c r="AM330" i="4"/>
  <c r="AN330" i="4"/>
  <c r="AO330" i="4"/>
  <c r="AP330" i="4"/>
  <c r="AQ330" i="4"/>
  <c r="AR330" i="4"/>
  <c r="AS330" i="4"/>
  <c r="AT330" i="4"/>
  <c r="AU330" i="4"/>
  <c r="AV330" i="4"/>
  <c r="AW330" i="4"/>
  <c r="AX330" i="4"/>
  <c r="AY330" i="4"/>
  <c r="AZ330" i="4"/>
  <c r="BA330" i="4"/>
  <c r="BB330" i="4"/>
  <c r="BC330" i="4"/>
  <c r="AJ331" i="4"/>
  <c r="AK331" i="4"/>
  <c r="AL331" i="4"/>
  <c r="AM331" i="4"/>
  <c r="AN331" i="4"/>
  <c r="AO331" i="4"/>
  <c r="AP331" i="4"/>
  <c r="AQ331" i="4"/>
  <c r="AR331" i="4"/>
  <c r="AS331" i="4"/>
  <c r="AT331" i="4"/>
  <c r="AU331" i="4"/>
  <c r="AV331" i="4"/>
  <c r="AW331" i="4"/>
  <c r="AX331" i="4"/>
  <c r="AY331" i="4"/>
  <c r="AZ331" i="4"/>
  <c r="BA331" i="4"/>
  <c r="BB331" i="4"/>
  <c r="BC331" i="4"/>
  <c r="AJ332" i="4"/>
  <c r="AK332" i="4"/>
  <c r="AL332" i="4"/>
  <c r="AM332" i="4"/>
  <c r="AN332" i="4"/>
  <c r="AO332" i="4"/>
  <c r="AP332" i="4"/>
  <c r="AQ332" i="4"/>
  <c r="AR332" i="4"/>
  <c r="AS332" i="4"/>
  <c r="AT332" i="4"/>
  <c r="AU332" i="4"/>
  <c r="AV332" i="4"/>
  <c r="AW332" i="4"/>
  <c r="AX332" i="4"/>
  <c r="AY332" i="4"/>
  <c r="AZ332" i="4"/>
  <c r="BA332" i="4"/>
  <c r="BB332" i="4"/>
  <c r="BC332" i="4"/>
  <c r="AJ334" i="4"/>
  <c r="AK334" i="4"/>
  <c r="AL334" i="4"/>
  <c r="AM334" i="4"/>
  <c r="AN334" i="4"/>
  <c r="AO334" i="4"/>
  <c r="AP334" i="4"/>
  <c r="AQ334" i="4"/>
  <c r="AR334" i="4"/>
  <c r="AS334" i="4"/>
  <c r="AT334" i="4"/>
  <c r="AU334" i="4"/>
  <c r="AV334" i="4"/>
  <c r="AW334" i="4"/>
  <c r="AX334" i="4"/>
  <c r="AY334" i="4"/>
  <c r="AZ334" i="4"/>
  <c r="BA334" i="4"/>
  <c r="BB334" i="4"/>
  <c r="BC334" i="4"/>
  <c r="AJ335" i="4"/>
  <c r="AK335" i="4"/>
  <c r="AL335" i="4"/>
  <c r="AM335" i="4"/>
  <c r="AN335" i="4"/>
  <c r="AO335" i="4"/>
  <c r="AP335" i="4"/>
  <c r="AQ335" i="4"/>
  <c r="AR335" i="4"/>
  <c r="AS335" i="4"/>
  <c r="AT335" i="4"/>
  <c r="AU335" i="4"/>
  <c r="AV335" i="4"/>
  <c r="AW335" i="4"/>
  <c r="AX335" i="4"/>
  <c r="AY335" i="4"/>
  <c r="AZ335" i="4"/>
  <c r="BA335" i="4"/>
  <c r="BB335" i="4"/>
  <c r="BC335" i="4"/>
  <c r="AJ336" i="4"/>
  <c r="AK336" i="4"/>
  <c r="AL336" i="4"/>
  <c r="AM336" i="4"/>
  <c r="AN336" i="4"/>
  <c r="AO336" i="4"/>
  <c r="AP336" i="4"/>
  <c r="AQ336" i="4"/>
  <c r="AR336" i="4"/>
  <c r="AS336" i="4"/>
  <c r="AT336" i="4"/>
  <c r="AU336" i="4"/>
  <c r="AV336" i="4"/>
  <c r="AW336" i="4"/>
  <c r="AX336" i="4"/>
  <c r="AY336" i="4"/>
  <c r="AZ336" i="4"/>
  <c r="BA336" i="4"/>
  <c r="BB336" i="4"/>
  <c r="BC336" i="4"/>
  <c r="AJ337" i="4"/>
  <c r="AK337" i="4"/>
  <c r="AL337" i="4"/>
  <c r="AM337" i="4"/>
  <c r="AN337" i="4"/>
  <c r="AO337" i="4"/>
  <c r="AP337" i="4"/>
  <c r="AQ337" i="4"/>
  <c r="AR337" i="4"/>
  <c r="AS337" i="4"/>
  <c r="AT337" i="4"/>
  <c r="AU337" i="4"/>
  <c r="AV337" i="4"/>
  <c r="AW337" i="4"/>
  <c r="AX337" i="4"/>
  <c r="AY337" i="4"/>
  <c r="AZ337" i="4"/>
  <c r="BA337" i="4"/>
  <c r="BB337" i="4"/>
  <c r="BC337" i="4"/>
  <c r="AJ338" i="4"/>
  <c r="AK338" i="4"/>
  <c r="AL338" i="4"/>
  <c r="AM338" i="4"/>
  <c r="AN338" i="4"/>
  <c r="AO338" i="4"/>
  <c r="AP338" i="4"/>
  <c r="AQ338" i="4"/>
  <c r="AR338" i="4"/>
  <c r="AS338" i="4"/>
  <c r="AT338" i="4"/>
  <c r="AU338" i="4"/>
  <c r="AV338" i="4"/>
  <c r="AW338" i="4"/>
  <c r="AX338" i="4"/>
  <c r="AY338" i="4"/>
  <c r="AZ338" i="4"/>
  <c r="BA338" i="4"/>
  <c r="BB338" i="4"/>
  <c r="BC338" i="4"/>
  <c r="AJ339" i="4"/>
  <c r="AK339" i="4"/>
  <c r="AL339" i="4"/>
  <c r="AM339" i="4"/>
  <c r="AN339" i="4"/>
  <c r="AO339" i="4"/>
  <c r="AP339" i="4"/>
  <c r="AQ339" i="4"/>
  <c r="AR339" i="4"/>
  <c r="AS339" i="4"/>
  <c r="AT339" i="4"/>
  <c r="AU339" i="4"/>
  <c r="AV339" i="4"/>
  <c r="AW339" i="4"/>
  <c r="AX339" i="4"/>
  <c r="AY339" i="4"/>
  <c r="AZ339" i="4"/>
  <c r="BA339" i="4"/>
  <c r="BB339" i="4"/>
  <c r="BC339" i="4"/>
  <c r="AJ340" i="4"/>
  <c r="AK340" i="4"/>
  <c r="AL340" i="4"/>
  <c r="AM340" i="4"/>
  <c r="AN340" i="4"/>
  <c r="AO340" i="4"/>
  <c r="AP340" i="4"/>
  <c r="AQ340" i="4"/>
  <c r="AR340" i="4"/>
  <c r="AS340" i="4"/>
  <c r="AT340" i="4"/>
  <c r="AU340" i="4"/>
  <c r="AV340" i="4"/>
  <c r="AW340" i="4"/>
  <c r="AX340" i="4"/>
  <c r="AY340" i="4"/>
  <c r="AZ340" i="4"/>
  <c r="BA340" i="4"/>
  <c r="BB340" i="4"/>
  <c r="BC340" i="4"/>
  <c r="AJ342" i="4"/>
  <c r="AK342" i="4"/>
  <c r="AL342" i="4"/>
  <c r="AM342" i="4"/>
  <c r="AN342" i="4"/>
  <c r="AO342" i="4"/>
  <c r="AP342" i="4"/>
  <c r="AQ342" i="4"/>
  <c r="AR342" i="4"/>
  <c r="AS342" i="4"/>
  <c r="AT342" i="4"/>
  <c r="AU342" i="4"/>
  <c r="AV342" i="4"/>
  <c r="AW342" i="4"/>
  <c r="AX342" i="4"/>
  <c r="AY342" i="4"/>
  <c r="AZ342" i="4"/>
  <c r="BA342" i="4"/>
  <c r="BB342" i="4"/>
  <c r="BC342" i="4"/>
  <c r="AJ343" i="4"/>
  <c r="AK343" i="4"/>
  <c r="AL343" i="4"/>
  <c r="AM343" i="4"/>
  <c r="AN343" i="4"/>
  <c r="AO343" i="4"/>
  <c r="AP343" i="4"/>
  <c r="AQ343" i="4"/>
  <c r="AR343" i="4"/>
  <c r="AS343" i="4"/>
  <c r="AT343" i="4"/>
  <c r="AU343" i="4"/>
  <c r="AV343" i="4"/>
  <c r="AW343" i="4"/>
  <c r="AX343" i="4"/>
  <c r="AY343" i="4"/>
  <c r="AZ343" i="4"/>
  <c r="BA343" i="4"/>
  <c r="BB343" i="4"/>
  <c r="BC343" i="4"/>
  <c r="AJ344" i="4"/>
  <c r="AK344" i="4"/>
  <c r="AL344" i="4"/>
  <c r="AM344" i="4"/>
  <c r="AN344" i="4"/>
  <c r="AO344" i="4"/>
  <c r="AP344" i="4"/>
  <c r="AQ344" i="4"/>
  <c r="AR344" i="4"/>
  <c r="AS344" i="4"/>
  <c r="AT344" i="4"/>
  <c r="AU344" i="4"/>
  <c r="AV344" i="4"/>
  <c r="AW344" i="4"/>
  <c r="AX344" i="4"/>
  <c r="AY344" i="4"/>
  <c r="AZ344" i="4"/>
  <c r="BA344" i="4"/>
  <c r="BB344" i="4"/>
  <c r="BC344" i="4"/>
  <c r="AJ345" i="4"/>
  <c r="AK345" i="4"/>
  <c r="AL345" i="4"/>
  <c r="AM345" i="4"/>
  <c r="AN345" i="4"/>
  <c r="AO345" i="4"/>
  <c r="AP345" i="4"/>
  <c r="AQ345" i="4"/>
  <c r="AR345" i="4"/>
  <c r="AS345" i="4"/>
  <c r="AT345" i="4"/>
  <c r="AU345" i="4"/>
  <c r="AV345" i="4"/>
  <c r="AW345" i="4"/>
  <c r="AX345" i="4"/>
  <c r="AY345" i="4"/>
  <c r="AZ345" i="4"/>
  <c r="BA345" i="4"/>
  <c r="BB345" i="4"/>
  <c r="BC345" i="4"/>
  <c r="AJ346" i="4"/>
  <c r="AK346" i="4"/>
  <c r="AL346" i="4"/>
  <c r="AM346" i="4"/>
  <c r="AN346" i="4"/>
  <c r="AO346" i="4"/>
  <c r="AP346" i="4"/>
  <c r="AQ346" i="4"/>
  <c r="AR346" i="4"/>
  <c r="AS346" i="4"/>
  <c r="AT346" i="4"/>
  <c r="AU346" i="4"/>
  <c r="AV346" i="4"/>
  <c r="AW346" i="4"/>
  <c r="AX346" i="4"/>
  <c r="AY346" i="4"/>
  <c r="AZ346" i="4"/>
  <c r="BA346" i="4"/>
  <c r="BB346" i="4"/>
  <c r="BC346" i="4"/>
  <c r="AJ347" i="4"/>
  <c r="AK347" i="4"/>
  <c r="AL347" i="4"/>
  <c r="AM347" i="4"/>
  <c r="AN347" i="4"/>
  <c r="AO347" i="4"/>
  <c r="AP347" i="4"/>
  <c r="AQ347" i="4"/>
  <c r="AR347" i="4"/>
  <c r="AS347" i="4"/>
  <c r="AT347" i="4"/>
  <c r="AU347" i="4"/>
  <c r="AV347" i="4"/>
  <c r="AW347" i="4"/>
  <c r="AX347" i="4"/>
  <c r="AY347" i="4"/>
  <c r="AZ347" i="4"/>
  <c r="BA347" i="4"/>
  <c r="BB347" i="4"/>
  <c r="BC347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07" i="4"/>
  <c r="AO117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AL117" i="4"/>
  <c r="AM117" i="4"/>
  <c r="AN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07" i="4"/>
  <c r="AJ107" i="4"/>
  <c r="BE216" i="4"/>
  <c r="BF216" i="4"/>
  <c r="BG216" i="4"/>
  <c r="BH216" i="4"/>
  <c r="BI216" i="4"/>
  <c r="BJ216" i="4"/>
  <c r="BK216" i="4"/>
  <c r="BL216" i="4"/>
  <c r="BM216" i="4"/>
  <c r="BN216" i="4"/>
  <c r="BO216" i="4"/>
  <c r="BP216" i="4"/>
  <c r="BQ216" i="4"/>
  <c r="BR216" i="4"/>
  <c r="BS216" i="4"/>
  <c r="BT216" i="4"/>
  <c r="BU216" i="4"/>
  <c r="BV216" i="4"/>
  <c r="BW216" i="4"/>
  <c r="BX216" i="4"/>
  <c r="BE217" i="4"/>
  <c r="BF217" i="4"/>
  <c r="BG217" i="4"/>
  <c r="BH217" i="4"/>
  <c r="BI217" i="4"/>
  <c r="BJ217" i="4"/>
  <c r="BK217" i="4"/>
  <c r="BL217" i="4"/>
  <c r="BM217" i="4"/>
  <c r="BN217" i="4"/>
  <c r="BO217" i="4"/>
  <c r="BP217" i="4"/>
  <c r="BQ217" i="4"/>
  <c r="BR217" i="4"/>
  <c r="BS217" i="4"/>
  <c r="BT217" i="4"/>
  <c r="BU217" i="4"/>
  <c r="BV217" i="4"/>
  <c r="BW217" i="4"/>
  <c r="BX217" i="4"/>
  <c r="BE219" i="4"/>
  <c r="BF219" i="4"/>
  <c r="BG219" i="4"/>
  <c r="BH219" i="4"/>
  <c r="BI219" i="4"/>
  <c r="BJ219" i="4"/>
  <c r="BK219" i="4"/>
  <c r="BL219" i="4"/>
  <c r="BM219" i="4"/>
  <c r="BN219" i="4"/>
  <c r="BO219" i="4"/>
  <c r="BP219" i="4"/>
  <c r="BQ219" i="4"/>
  <c r="BR219" i="4"/>
  <c r="BS219" i="4"/>
  <c r="BT219" i="4"/>
  <c r="BU219" i="4"/>
  <c r="BV219" i="4"/>
  <c r="BW219" i="4"/>
  <c r="BX219" i="4"/>
  <c r="BE220" i="4"/>
  <c r="BF220" i="4"/>
  <c r="BG220" i="4"/>
  <c r="BH220" i="4"/>
  <c r="BI220" i="4"/>
  <c r="BJ220" i="4"/>
  <c r="BK220" i="4"/>
  <c r="BL220" i="4"/>
  <c r="BM220" i="4"/>
  <c r="BN220" i="4"/>
  <c r="BO220" i="4"/>
  <c r="BP220" i="4"/>
  <c r="BQ220" i="4"/>
  <c r="BR220" i="4"/>
  <c r="BS220" i="4"/>
  <c r="BT220" i="4"/>
  <c r="BU220" i="4"/>
  <c r="BV220" i="4"/>
  <c r="BW220" i="4"/>
  <c r="BX220" i="4"/>
  <c r="BE231" i="4"/>
  <c r="BF231" i="4"/>
  <c r="BG231" i="4"/>
  <c r="BH231" i="4"/>
  <c r="BI231" i="4"/>
  <c r="BJ231" i="4"/>
  <c r="BK231" i="4"/>
  <c r="BL231" i="4"/>
  <c r="BM231" i="4"/>
  <c r="BN231" i="4"/>
  <c r="BO231" i="4"/>
  <c r="BP231" i="4"/>
  <c r="BQ231" i="4"/>
  <c r="BR231" i="4"/>
  <c r="BS231" i="4"/>
  <c r="BT231" i="4"/>
  <c r="BU231" i="4"/>
  <c r="BV231" i="4"/>
  <c r="BW231" i="4"/>
  <c r="BX231" i="4"/>
  <c r="BE260" i="4"/>
  <c r="BF260" i="4"/>
  <c r="BG260" i="4"/>
  <c r="BH260" i="4"/>
  <c r="BI260" i="4"/>
  <c r="BJ260" i="4"/>
  <c r="BK260" i="4"/>
  <c r="BL260" i="4"/>
  <c r="BM260" i="4"/>
  <c r="BN260" i="4"/>
  <c r="BO260" i="4"/>
  <c r="BP260" i="4"/>
  <c r="BQ260" i="4"/>
  <c r="BR260" i="4"/>
  <c r="BS260" i="4"/>
  <c r="BT260" i="4"/>
  <c r="BU260" i="4"/>
  <c r="BV260" i="4"/>
  <c r="BW260" i="4"/>
  <c r="BX260" i="4"/>
  <c r="BE280" i="4"/>
  <c r="BF280" i="4"/>
  <c r="BG280" i="4"/>
  <c r="BH280" i="4"/>
  <c r="BI280" i="4"/>
  <c r="BJ280" i="4"/>
  <c r="BK280" i="4"/>
  <c r="BL280" i="4"/>
  <c r="BM280" i="4"/>
  <c r="BN280" i="4"/>
  <c r="BO280" i="4"/>
  <c r="BP280" i="4"/>
  <c r="BQ280" i="4"/>
  <c r="BR280" i="4"/>
  <c r="BS280" i="4"/>
  <c r="BT280" i="4"/>
  <c r="BU280" i="4"/>
  <c r="BV280" i="4"/>
  <c r="BW280" i="4"/>
  <c r="BX280" i="4"/>
  <c r="BE303" i="4"/>
  <c r="BF303" i="4"/>
  <c r="BG303" i="4"/>
  <c r="BH303" i="4"/>
  <c r="BI303" i="4"/>
  <c r="BJ303" i="4"/>
  <c r="BK303" i="4"/>
  <c r="BL303" i="4"/>
  <c r="BM303" i="4"/>
  <c r="BN303" i="4"/>
  <c r="BO303" i="4"/>
  <c r="BP303" i="4"/>
  <c r="BQ303" i="4"/>
  <c r="BR303" i="4"/>
  <c r="BS303" i="4"/>
  <c r="BT303" i="4"/>
  <c r="BU303" i="4"/>
  <c r="BV303" i="4"/>
  <c r="BW303" i="4"/>
  <c r="BX303" i="4"/>
  <c r="BE333" i="4"/>
  <c r="BF333" i="4"/>
  <c r="BG333" i="4"/>
  <c r="BH333" i="4"/>
  <c r="BI333" i="4"/>
  <c r="BJ333" i="4"/>
  <c r="BK333" i="4"/>
  <c r="BL333" i="4"/>
  <c r="BM333" i="4"/>
  <c r="BN333" i="4"/>
  <c r="BO333" i="4"/>
  <c r="BP333" i="4"/>
  <c r="BQ333" i="4"/>
  <c r="BR333" i="4"/>
  <c r="BS333" i="4"/>
  <c r="BT333" i="4"/>
  <c r="BU333" i="4"/>
  <c r="BV333" i="4"/>
  <c r="BW333" i="4"/>
  <c r="BX333" i="4"/>
  <c r="BE341" i="4"/>
  <c r="BF341" i="4"/>
  <c r="BG341" i="4"/>
  <c r="BH341" i="4"/>
  <c r="BI341" i="4"/>
  <c r="BJ341" i="4"/>
  <c r="BK341" i="4"/>
  <c r="BL341" i="4"/>
  <c r="BM341" i="4"/>
  <c r="BN341" i="4"/>
  <c r="BO341" i="4"/>
  <c r="BP341" i="4"/>
  <c r="BQ341" i="4"/>
  <c r="BR341" i="4"/>
  <c r="BS341" i="4"/>
  <c r="BT341" i="4"/>
  <c r="BU341" i="4"/>
  <c r="BV341" i="4"/>
  <c r="BW341" i="4"/>
  <c r="BX341" i="4"/>
  <c r="BD216" i="4"/>
  <c r="BD217" i="4"/>
  <c r="BD219" i="4"/>
  <c r="BD220" i="4"/>
  <c r="BD231" i="4"/>
  <c r="BD260" i="4"/>
  <c r="BD280" i="4"/>
  <c r="BD303" i="4"/>
  <c r="BD333" i="4"/>
  <c r="BD34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77" i="4"/>
  <c r="AI178" i="4"/>
  <c r="AI179" i="4"/>
  <c r="AI180" i="4"/>
  <c r="AI181" i="4"/>
  <c r="AI182" i="4"/>
  <c r="AI183" i="4"/>
  <c r="AI184" i="4"/>
  <c r="AI185" i="4"/>
  <c r="AI186" i="4"/>
  <c r="AI187" i="4"/>
  <c r="AI188" i="4"/>
  <c r="AI189" i="4"/>
  <c r="AI190" i="4"/>
  <c r="AI191" i="4"/>
  <c r="AI192" i="4"/>
  <c r="AI193" i="4"/>
  <c r="AI194" i="4"/>
  <c r="AI196" i="4"/>
  <c r="AI197" i="4"/>
  <c r="AI198" i="4"/>
  <c r="AI199" i="4"/>
  <c r="AI200" i="4"/>
  <c r="AI203" i="4"/>
  <c r="AI204" i="4"/>
  <c r="AI205" i="4"/>
  <c r="AI206" i="4"/>
  <c r="AI207" i="4"/>
  <c r="AI208" i="4"/>
  <c r="AI209" i="4"/>
  <c r="AI210" i="4"/>
  <c r="AI211" i="4"/>
  <c r="AI212" i="4"/>
  <c r="AI213" i="4"/>
  <c r="AI214" i="4"/>
  <c r="AI215" i="4"/>
  <c r="AI221" i="4"/>
  <c r="AI222" i="4"/>
  <c r="AI223" i="4"/>
  <c r="AI224" i="4"/>
  <c r="AI225" i="4"/>
  <c r="AI226" i="4"/>
  <c r="AI227" i="4"/>
  <c r="AI228" i="4"/>
  <c r="AI232" i="4"/>
  <c r="AI233" i="4"/>
  <c r="AI234" i="4"/>
  <c r="AI235" i="4"/>
  <c r="AI236" i="4"/>
  <c r="AI237" i="4"/>
  <c r="AI238" i="4"/>
  <c r="AI239" i="4"/>
  <c r="AI240" i="4"/>
  <c r="AI241" i="4"/>
  <c r="AI242" i="4"/>
  <c r="AI243" i="4"/>
  <c r="AI244" i="4"/>
  <c r="AI245" i="4"/>
  <c r="AI246" i="4"/>
  <c r="AI247" i="4"/>
  <c r="AI248" i="4"/>
  <c r="AI249" i="4"/>
  <c r="AI250" i="4"/>
  <c r="AI251" i="4"/>
  <c r="AI252" i="4"/>
  <c r="AI253" i="4"/>
  <c r="AI254" i="4"/>
  <c r="AI255" i="4"/>
  <c r="AI256" i="4"/>
  <c r="AI257" i="4"/>
  <c r="AI258" i="4"/>
  <c r="AI259" i="4"/>
  <c r="AI261" i="4"/>
  <c r="AI262" i="4"/>
  <c r="AI263" i="4"/>
  <c r="AI264" i="4"/>
  <c r="AI265" i="4"/>
  <c r="AI266" i="4"/>
  <c r="AI267" i="4"/>
  <c r="AI268" i="4"/>
  <c r="AI269" i="4"/>
  <c r="AI270" i="4"/>
  <c r="AI271" i="4"/>
  <c r="AI272" i="4"/>
  <c r="AI273" i="4"/>
  <c r="AI274" i="4"/>
  <c r="AI275" i="4"/>
  <c r="AI276" i="4"/>
  <c r="AI277" i="4"/>
  <c r="AI278" i="4"/>
  <c r="AI279" i="4"/>
  <c r="AI281" i="4"/>
  <c r="AI282" i="4"/>
  <c r="AI283" i="4"/>
  <c r="AI284" i="4"/>
  <c r="AI285" i="4"/>
  <c r="AI286" i="4"/>
  <c r="AI287" i="4"/>
  <c r="AI288" i="4"/>
  <c r="AI289" i="4"/>
  <c r="AI290" i="4"/>
  <c r="AI291" i="4"/>
  <c r="AI292" i="4"/>
  <c r="AI293" i="4"/>
  <c r="AI294" i="4"/>
  <c r="AI295" i="4"/>
  <c r="AI296" i="4"/>
  <c r="AI297" i="4"/>
  <c r="AI298" i="4"/>
  <c r="AI299" i="4"/>
  <c r="AI300" i="4"/>
  <c r="AI301" i="4"/>
  <c r="AI302" i="4"/>
  <c r="AI304" i="4"/>
  <c r="AI305" i="4"/>
  <c r="AI306" i="4"/>
  <c r="AI307" i="4"/>
  <c r="AI308" i="4"/>
  <c r="AI309" i="4"/>
  <c r="AI310" i="4"/>
  <c r="AI311" i="4"/>
  <c r="AI312" i="4"/>
  <c r="AI313" i="4"/>
  <c r="AI314" i="4"/>
  <c r="AI315" i="4"/>
  <c r="AI316" i="4"/>
  <c r="AI317" i="4"/>
  <c r="AI318" i="4"/>
  <c r="AI319" i="4"/>
  <c r="AI320" i="4"/>
  <c r="AI321" i="4"/>
  <c r="AI322" i="4"/>
  <c r="AI323" i="4"/>
  <c r="AI324" i="4"/>
  <c r="AI325" i="4"/>
  <c r="AI326" i="4"/>
  <c r="AI327" i="4"/>
  <c r="AI328" i="4"/>
  <c r="AI329" i="4"/>
  <c r="AI330" i="4"/>
  <c r="AI331" i="4"/>
  <c r="AI332" i="4"/>
  <c r="AI334" i="4"/>
  <c r="AI335" i="4"/>
  <c r="AI336" i="4"/>
  <c r="AI337" i="4"/>
  <c r="AI338" i="4"/>
  <c r="AI339" i="4"/>
  <c r="AI340" i="4"/>
  <c r="AI342" i="4"/>
  <c r="AI343" i="4"/>
  <c r="AI344" i="4"/>
  <c r="AI345" i="4"/>
  <c r="AI346" i="4"/>
  <c r="AI347" i="4"/>
  <c r="AH60" i="4"/>
  <c r="AH61" i="4"/>
  <c r="AH62" i="4"/>
  <c r="AH105" i="4"/>
  <c r="AH166" i="4"/>
  <c r="AH236" i="4"/>
  <c r="AH252" i="4"/>
  <c r="AH278" i="4"/>
  <c r="AH288" i="4"/>
  <c r="AH296" i="4"/>
  <c r="AH304" i="4"/>
  <c r="AH314" i="4"/>
  <c r="AH328" i="4"/>
  <c r="AH336" i="4"/>
  <c r="AH347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N32" i="4"/>
  <c r="AA32" i="4"/>
  <c r="AB32" i="4"/>
  <c r="M32" i="4"/>
  <c r="AG344" i="4"/>
  <c r="AG337" i="4"/>
  <c r="B333" i="4"/>
  <c r="AG329" i="4"/>
  <c r="AG326" i="4"/>
  <c r="AG324" i="4"/>
  <c r="AG320" i="4"/>
  <c r="AG316" i="4"/>
  <c r="AG312" i="4"/>
  <c r="AG309" i="4"/>
  <c r="AG307" i="4"/>
  <c r="AG305" i="4"/>
  <c r="B303" i="4"/>
  <c r="AG301" i="4"/>
  <c r="AG299" i="4"/>
  <c r="AG297" i="4"/>
  <c r="AG295" i="4"/>
  <c r="AG293" i="4"/>
  <c r="AG291" i="4"/>
  <c r="AG289" i="4"/>
  <c r="AG287" i="4"/>
  <c r="AG285" i="4"/>
  <c r="AG283" i="4"/>
  <c r="AG281" i="4"/>
  <c r="B280" i="4"/>
  <c r="AG278" i="4"/>
  <c r="AG275" i="4"/>
  <c r="AG273" i="4"/>
  <c r="AG271" i="4"/>
  <c r="AG269" i="4"/>
  <c r="AG267" i="4"/>
  <c r="AG265" i="4"/>
  <c r="AG263" i="4"/>
  <c r="AG261" i="4"/>
  <c r="B260" i="4"/>
  <c r="AG259" i="4"/>
  <c r="AG257" i="4"/>
  <c r="AG255" i="4"/>
  <c r="AG253" i="4"/>
  <c r="AG251" i="4"/>
  <c r="AG247" i="4"/>
  <c r="AG243" i="4"/>
  <c r="AG239" i="4"/>
  <c r="AG235" i="4"/>
  <c r="B231" i="4"/>
  <c r="AG227" i="4"/>
  <c r="AG222" i="4"/>
  <c r="B220" i="4"/>
  <c r="B217" i="4"/>
  <c r="AD209" i="4"/>
  <c r="AD201" i="4"/>
  <c r="AD193" i="4"/>
  <c r="AD183" i="4"/>
  <c r="AD175" i="4"/>
  <c r="AD167" i="4"/>
  <c r="AD159" i="4"/>
  <c r="AD151" i="4"/>
  <c r="AD143" i="4"/>
  <c r="AD135" i="4"/>
  <c r="AD127" i="4"/>
  <c r="AG113" i="4"/>
  <c r="AE28" i="4"/>
  <c r="AB28" i="4"/>
  <c r="AE27" i="4"/>
  <c r="AB27" i="4"/>
  <c r="AE26" i="4"/>
  <c r="AB26" i="4"/>
  <c r="AE25" i="4"/>
  <c r="AB25" i="4"/>
  <c r="AE24" i="4"/>
  <c r="AB24" i="4"/>
  <c r="AE23" i="4"/>
  <c r="AB23" i="4"/>
  <c r="AE22" i="4"/>
  <c r="AB22" i="4"/>
  <c r="AE21" i="4"/>
  <c r="AB21" i="4"/>
  <c r="AE20" i="4"/>
  <c r="AB20" i="4"/>
  <c r="AE19" i="4"/>
  <c r="AB19" i="4"/>
  <c r="AE18" i="4"/>
  <c r="AB18" i="4"/>
  <c r="AE17" i="4"/>
  <c r="AB17" i="4"/>
  <c r="AE16" i="4"/>
  <c r="AB16" i="4"/>
  <c r="AE15" i="4"/>
  <c r="AB15" i="4"/>
  <c r="AE14" i="4"/>
  <c r="AB14" i="4"/>
  <c r="AE13" i="4"/>
  <c r="AB13" i="4"/>
  <c r="AE12" i="4"/>
  <c r="AB12" i="4"/>
  <c r="AE11" i="4"/>
  <c r="AB11" i="4"/>
  <c r="AE10" i="4"/>
  <c r="AB10" i="4"/>
  <c r="AE9" i="4"/>
  <c r="AB9" i="4"/>
  <c r="AE8" i="4"/>
  <c r="AB8" i="4"/>
  <c r="AE7" i="4"/>
  <c r="AB7" i="4"/>
  <c r="AE6" i="4"/>
  <c r="AB6" i="4"/>
  <c r="AE5" i="4"/>
  <c r="AB5" i="4"/>
  <c r="AD350" i="4" l="1"/>
  <c r="AD366" i="4" s="1"/>
  <c r="AG350" i="4"/>
  <c r="AE101" i="4"/>
  <c r="AB71" i="4"/>
  <c r="AB79" i="4"/>
  <c r="AB87" i="4"/>
  <c r="AB67" i="4"/>
  <c r="AH68" i="4"/>
  <c r="AB75" i="4"/>
  <c r="AB83" i="4"/>
  <c r="AE9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H76" i="4"/>
  <c r="AE77" i="4"/>
  <c r="AE78" i="4"/>
  <c r="AE79" i="4"/>
  <c r="AH80" i="4"/>
  <c r="AE81" i="4"/>
  <c r="AE82" i="4"/>
  <c r="AE83" i="4"/>
  <c r="AH84" i="4"/>
  <c r="AE85" i="4"/>
  <c r="AE86" i="4"/>
  <c r="AE87" i="4"/>
  <c r="AE88" i="4"/>
  <c r="AB89" i="4"/>
  <c r="AB90" i="4"/>
  <c r="AB91" i="4"/>
  <c r="AB93" i="4"/>
  <c r="AB94" i="4"/>
  <c r="AB95" i="4"/>
  <c r="AB96" i="4"/>
  <c r="AE97" i="4"/>
  <c r="AB98" i="4"/>
  <c r="AB99" i="4"/>
  <c r="AB101" i="4"/>
  <c r="AB102" i="4"/>
  <c r="AB103" i="4"/>
  <c r="AB104" i="4"/>
  <c r="AH32" i="4"/>
  <c r="BU32" i="4" s="1"/>
  <c r="AD32" i="4"/>
  <c r="AB65" i="4"/>
  <c r="AB69" i="4"/>
  <c r="AB73" i="4"/>
  <c r="AB77" i="4"/>
  <c r="AB81" i="4"/>
  <c r="AB85" i="4"/>
  <c r="AE89" i="4"/>
  <c r="AH104" i="4"/>
  <c r="AH107" i="4"/>
  <c r="BF107" i="4" s="1"/>
  <c r="AG107" i="4"/>
  <c r="AB64" i="4"/>
  <c r="AB66" i="4"/>
  <c r="AB68" i="4"/>
  <c r="AB70" i="4"/>
  <c r="AB72" i="4"/>
  <c r="AB74" i="4"/>
  <c r="AB76" i="4"/>
  <c r="AB78" i="4"/>
  <c r="AB80" i="4"/>
  <c r="AB82" i="4"/>
  <c r="AB84" i="4"/>
  <c r="AB86" i="4"/>
  <c r="AB88" i="4"/>
  <c r="AE91" i="4"/>
  <c r="AE95" i="4"/>
  <c r="AE99" i="4"/>
  <c r="AE103" i="4"/>
  <c r="AH88" i="4"/>
  <c r="AB63" i="4"/>
  <c r="AG108" i="4"/>
  <c r="AG117" i="4"/>
  <c r="AG125" i="4"/>
  <c r="AD129" i="4"/>
  <c r="AD133" i="4"/>
  <c r="AD137" i="4"/>
  <c r="AD141" i="4"/>
  <c r="AD145" i="4"/>
  <c r="AD149" i="4"/>
  <c r="AD153" i="4"/>
  <c r="AD157" i="4"/>
  <c r="AD161" i="4"/>
  <c r="AD165" i="4"/>
  <c r="AD169" i="4"/>
  <c r="AD173" i="4"/>
  <c r="AD177" i="4"/>
  <c r="AD181" i="4"/>
  <c r="AD185" i="4"/>
  <c r="AD191" i="4"/>
  <c r="AD195" i="4"/>
  <c r="AH199" i="4"/>
  <c r="BF199" i="4" s="1"/>
  <c r="AD203" i="4"/>
  <c r="AD207" i="4"/>
  <c r="AD213" i="4"/>
  <c r="AD199" i="4"/>
  <c r="AG109" i="4"/>
  <c r="AG110" i="4"/>
  <c r="AG111" i="4"/>
  <c r="AG115" i="4"/>
  <c r="AG119" i="4"/>
  <c r="AH121" i="4"/>
  <c r="BX121" i="4" s="1"/>
  <c r="AG123" i="4"/>
  <c r="AD126" i="4"/>
  <c r="AD128" i="4"/>
  <c r="AD130" i="4"/>
  <c r="AD132" i="4"/>
  <c r="AD134" i="4"/>
  <c r="AD136" i="4"/>
  <c r="AD138" i="4"/>
  <c r="AD140" i="4"/>
  <c r="AD142" i="4"/>
  <c r="AD144" i="4"/>
  <c r="AD146" i="4"/>
  <c r="AD148" i="4"/>
  <c r="AD152" i="4"/>
  <c r="AD154" i="4"/>
  <c r="AD156" i="4"/>
  <c r="AD158" i="4"/>
  <c r="AD160" i="4"/>
  <c r="AD162" i="4"/>
  <c r="AD164" i="4"/>
  <c r="AD166" i="4"/>
  <c r="AD168" i="4"/>
  <c r="AD170" i="4"/>
  <c r="AD172" i="4"/>
  <c r="AD174" i="4"/>
  <c r="AD176" i="4"/>
  <c r="AD178" i="4"/>
  <c r="AD180" i="4"/>
  <c r="AD184" i="4"/>
  <c r="AD188" i="4"/>
  <c r="AD190" i="4"/>
  <c r="AD192" i="4"/>
  <c r="AD194" i="4"/>
  <c r="AD196" i="4"/>
  <c r="AD198" i="4"/>
  <c r="AD200" i="4"/>
  <c r="AD202" i="4"/>
  <c r="AD204" i="4"/>
  <c r="AD206" i="4"/>
  <c r="AH207" i="4"/>
  <c r="BE207" i="4" s="1"/>
  <c r="AD208" i="4"/>
  <c r="AD211" i="4"/>
  <c r="AD215" i="4"/>
  <c r="AH92" i="4"/>
  <c r="AB92" i="4"/>
  <c r="AB97" i="4"/>
  <c r="AH100" i="4"/>
  <c r="AB100" i="4"/>
  <c r="AH150" i="4"/>
  <c r="AD150" i="4"/>
  <c r="AH182" i="4"/>
  <c r="BL182" i="4" s="1"/>
  <c r="AD182" i="4"/>
  <c r="AE76" i="4"/>
  <c r="AE80" i="4"/>
  <c r="AE84" i="4"/>
  <c r="AE90" i="4"/>
  <c r="AE92" i="4"/>
  <c r="AE94" i="4"/>
  <c r="AE96" i="4"/>
  <c r="AE98" i="4"/>
  <c r="AE100" i="4"/>
  <c r="AE102" i="4"/>
  <c r="AE104" i="4"/>
  <c r="AH134" i="4"/>
  <c r="BP134" i="4" s="1"/>
  <c r="AH96" i="4"/>
  <c r="AH64" i="4"/>
  <c r="AH72" i="4"/>
  <c r="AG55" i="4"/>
  <c r="AH65" i="4"/>
  <c r="AH66" i="4"/>
  <c r="AH67" i="4"/>
  <c r="AH69" i="4"/>
  <c r="AH70" i="4"/>
  <c r="AH71" i="4"/>
  <c r="AH73" i="4"/>
  <c r="AH74" i="4"/>
  <c r="AH75" i="4"/>
  <c r="AH77" i="4"/>
  <c r="AH78" i="4"/>
  <c r="AH79" i="4"/>
  <c r="AH81" i="4"/>
  <c r="AH82" i="4"/>
  <c r="AH83" i="4"/>
  <c r="AH85" i="4"/>
  <c r="AH86" i="4"/>
  <c r="AH87" i="4"/>
  <c r="AH89" i="4"/>
  <c r="AH90" i="4"/>
  <c r="AH91" i="4"/>
  <c r="AH93" i="4"/>
  <c r="AH94" i="4"/>
  <c r="AH95" i="4"/>
  <c r="AH97" i="4"/>
  <c r="AH98" i="4"/>
  <c r="AH99" i="4"/>
  <c r="AH101" i="4"/>
  <c r="AH102" i="4"/>
  <c r="AH103" i="4"/>
  <c r="AD107" i="4"/>
  <c r="AH108" i="4"/>
  <c r="BF108" i="4" s="1"/>
  <c r="AH110" i="4"/>
  <c r="BF110" i="4" s="1"/>
  <c r="AH111" i="4"/>
  <c r="BE111" i="4" s="1"/>
  <c r="AH117" i="4"/>
  <c r="BD117" i="4" s="1"/>
  <c r="AH125" i="4"/>
  <c r="BX125" i="4" s="1"/>
  <c r="AH126" i="4"/>
  <c r="BN126" i="4" s="1"/>
  <c r="AH130" i="4"/>
  <c r="BL130" i="4" s="1"/>
  <c r="AH138" i="4"/>
  <c r="BQ138" i="4" s="1"/>
  <c r="AH142" i="4"/>
  <c r="BQ142" i="4" s="1"/>
  <c r="AH146" i="4"/>
  <c r="BG146" i="4" s="1"/>
  <c r="AH154" i="4"/>
  <c r="BW154" i="4" s="1"/>
  <c r="AH158" i="4"/>
  <c r="BI158" i="4" s="1"/>
  <c r="AH162" i="4"/>
  <c r="BW162" i="4" s="1"/>
  <c r="AH170" i="4"/>
  <c r="BI170" i="4" s="1"/>
  <c r="AH174" i="4"/>
  <c r="BN174" i="4" s="1"/>
  <c r="AH178" i="4"/>
  <c r="BP178" i="4" s="1"/>
  <c r="AH187" i="4"/>
  <c r="BW187" i="4" s="1"/>
  <c r="AH191" i="4"/>
  <c r="BT191" i="4" s="1"/>
  <c r="AH195" i="4"/>
  <c r="BG195" i="4" s="1"/>
  <c r="AH197" i="4"/>
  <c r="BH197" i="4" s="1"/>
  <c r="AH201" i="4"/>
  <c r="BQ201" i="4" s="1"/>
  <c r="AH203" i="4"/>
  <c r="BH203" i="4" s="1"/>
  <c r="AH205" i="4"/>
  <c r="BH205" i="4" s="1"/>
  <c r="AH209" i="4"/>
  <c r="BF209" i="4" s="1"/>
  <c r="AD210" i="4"/>
  <c r="AH211" i="4"/>
  <c r="BJ211" i="4" s="1"/>
  <c r="AD212" i="4"/>
  <c r="AH213" i="4"/>
  <c r="BN213" i="4" s="1"/>
  <c r="AD214" i="4"/>
  <c r="AG221" i="4"/>
  <c r="AH222" i="4"/>
  <c r="AG223" i="4"/>
  <c r="AH224" i="4"/>
  <c r="BI224" i="4" s="1"/>
  <c r="AG228" i="4"/>
  <c r="AG236" i="4"/>
  <c r="AG244" i="4"/>
  <c r="AG252" i="4"/>
  <c r="AG262" i="4"/>
  <c r="AG264" i="4"/>
  <c r="AG268" i="4"/>
  <c r="AG272" i="4"/>
  <c r="AG276" i="4"/>
  <c r="AG288" i="4"/>
  <c r="AG296" i="4"/>
  <c r="AG304" i="4"/>
  <c r="AG314" i="4"/>
  <c r="AG325" i="4"/>
  <c r="AH326" i="4"/>
  <c r="AG327" i="4"/>
  <c r="AG328" i="4"/>
  <c r="AG331" i="4"/>
  <c r="AG335" i="4"/>
  <c r="AG336" i="4"/>
  <c r="AG342" i="4"/>
  <c r="AG346" i="4"/>
  <c r="AG347" i="4"/>
  <c r="AD113" i="4"/>
  <c r="AH113" i="4"/>
  <c r="BE113" i="4" s="1"/>
  <c r="AH226" i="4"/>
  <c r="BN226" i="4" s="1"/>
  <c r="AG226" i="4"/>
  <c r="AH230" i="4"/>
  <c r="BN230" i="4" s="1"/>
  <c r="AG230" i="4"/>
  <c r="AH232" i="4"/>
  <c r="BK232" i="4" s="1"/>
  <c r="AG232" i="4"/>
  <c r="AH234" i="4"/>
  <c r="BW234" i="4" s="1"/>
  <c r="AG234" i="4"/>
  <c r="AH238" i="4"/>
  <c r="BM238" i="4" s="1"/>
  <c r="AG238" i="4"/>
  <c r="AH240" i="4"/>
  <c r="BX240" i="4" s="1"/>
  <c r="AG240" i="4"/>
  <c r="AH242" i="4"/>
  <c r="BQ242" i="4" s="1"/>
  <c r="AG242" i="4"/>
  <c r="AH246" i="4"/>
  <c r="BH246" i="4" s="1"/>
  <c r="AG246" i="4"/>
  <c r="AH248" i="4"/>
  <c r="BK248" i="4" s="1"/>
  <c r="AG248" i="4"/>
  <c r="AH250" i="4"/>
  <c r="BX250" i="4" s="1"/>
  <c r="AG250" i="4"/>
  <c r="AH254" i="4"/>
  <c r="BI254" i="4" s="1"/>
  <c r="AG254" i="4"/>
  <c r="AH256" i="4"/>
  <c r="BS256" i="4" s="1"/>
  <c r="AG256" i="4"/>
  <c r="AH258" i="4"/>
  <c r="BJ258" i="4" s="1"/>
  <c r="AG258" i="4"/>
  <c r="AH266" i="4"/>
  <c r="BS266" i="4" s="1"/>
  <c r="AG266" i="4"/>
  <c r="AH270" i="4"/>
  <c r="BJ270" i="4" s="1"/>
  <c r="AG270" i="4"/>
  <c r="AH274" i="4"/>
  <c r="AG274" i="4"/>
  <c r="AH282" i="4"/>
  <c r="BF282" i="4" s="1"/>
  <c r="AG282" i="4"/>
  <c r="AH284" i="4"/>
  <c r="AG284" i="4"/>
  <c r="AH286" i="4"/>
  <c r="BT286" i="4" s="1"/>
  <c r="AG286" i="4"/>
  <c r="AH290" i="4"/>
  <c r="BU290" i="4" s="1"/>
  <c r="AG290" i="4"/>
  <c r="AH292" i="4"/>
  <c r="BO292" i="4" s="1"/>
  <c r="AG292" i="4"/>
  <c r="AH294" i="4"/>
  <c r="AG294" i="4"/>
  <c r="AH298" i="4"/>
  <c r="AG298" i="4"/>
  <c r="AH300" i="4"/>
  <c r="BX300" i="4" s="1"/>
  <c r="AG300" i="4"/>
  <c r="AH302" i="4"/>
  <c r="AG302" i="4"/>
  <c r="AH306" i="4"/>
  <c r="AG306" i="4"/>
  <c r="AH308" i="4"/>
  <c r="AG308" i="4"/>
  <c r="AH310" i="4"/>
  <c r="BO310" i="4" s="1"/>
  <c r="AG310" i="4"/>
  <c r="AH318" i="4"/>
  <c r="BH318" i="4" s="1"/>
  <c r="AG318" i="4"/>
  <c r="AH322" i="4"/>
  <c r="AG322" i="4"/>
  <c r="AG332" i="4"/>
  <c r="AH332" i="4"/>
  <c r="AG343" i="4"/>
  <c r="AH343" i="4"/>
  <c r="AD59" i="4"/>
  <c r="AD51" i="4"/>
  <c r="AE63" i="4"/>
  <c r="AH63" i="4"/>
  <c r="AD109" i="4"/>
  <c r="AH109" i="4"/>
  <c r="BX109" i="4" s="1"/>
  <c r="AH330" i="4"/>
  <c r="BL330" i="4" s="1"/>
  <c r="AG330" i="4"/>
  <c r="AH334" i="4"/>
  <c r="BX334" i="4" s="1"/>
  <c r="AG334" i="4"/>
  <c r="AH340" i="4"/>
  <c r="BM340" i="4" s="1"/>
  <c r="AG340" i="4"/>
  <c r="AH345" i="4"/>
  <c r="BU345" i="4" s="1"/>
  <c r="AG345" i="4"/>
  <c r="AG311" i="4"/>
  <c r="AH312" i="4"/>
  <c r="BW312" i="4" s="1"/>
  <c r="AG313" i="4"/>
  <c r="AG315" i="4"/>
  <c r="AH316" i="4"/>
  <c r="AG317" i="4"/>
  <c r="AG319" i="4"/>
  <c r="AH320" i="4"/>
  <c r="BN320" i="4" s="1"/>
  <c r="AG321" i="4"/>
  <c r="AG323" i="4"/>
  <c r="AH324" i="4"/>
  <c r="BK324" i="4" s="1"/>
  <c r="AG339" i="4"/>
  <c r="AH44" i="4"/>
  <c r="BN44" i="4" s="1"/>
  <c r="BJ347" i="4"/>
  <c r="BR347" i="4"/>
  <c r="BN347" i="4"/>
  <c r="BV347" i="4"/>
  <c r="BF347" i="4"/>
  <c r="AH338" i="4"/>
  <c r="BU338" i="4" s="1"/>
  <c r="AD115" i="4"/>
  <c r="AD117" i="4"/>
  <c r="AD119" i="4"/>
  <c r="AD121" i="4"/>
  <c r="AD123" i="4"/>
  <c r="AD125" i="4"/>
  <c r="AG126" i="4"/>
  <c r="AH127" i="4"/>
  <c r="AH128" i="4"/>
  <c r="BD128" i="4" s="1"/>
  <c r="AH129" i="4"/>
  <c r="BS129" i="4" s="1"/>
  <c r="AG130" i="4"/>
  <c r="AH131" i="4"/>
  <c r="BG131" i="4" s="1"/>
  <c r="AH132" i="4"/>
  <c r="BW132" i="4" s="1"/>
  <c r="AH133" i="4"/>
  <c r="BT133" i="4" s="1"/>
  <c r="AG134" i="4"/>
  <c r="AH135" i="4"/>
  <c r="BM135" i="4" s="1"/>
  <c r="AH136" i="4"/>
  <c r="BW136" i="4" s="1"/>
  <c r="AH137" i="4"/>
  <c r="BK137" i="4" s="1"/>
  <c r="AG138" i="4"/>
  <c r="AH139" i="4"/>
  <c r="BM139" i="4" s="1"/>
  <c r="AH140" i="4"/>
  <c r="AH141" i="4"/>
  <c r="BK141" i="4" s="1"/>
  <c r="AG142" i="4"/>
  <c r="AH143" i="4"/>
  <c r="BI143" i="4" s="1"/>
  <c r="AH144" i="4"/>
  <c r="BF144" i="4" s="1"/>
  <c r="AH145" i="4"/>
  <c r="BF145" i="4" s="1"/>
  <c r="AG146" i="4"/>
  <c r="AH147" i="4"/>
  <c r="BE147" i="4" s="1"/>
  <c r="AH148" i="4"/>
  <c r="BF148" i="4" s="1"/>
  <c r="AH149" i="4"/>
  <c r="BG149" i="4" s="1"/>
  <c r="AG150" i="4"/>
  <c r="AH151" i="4"/>
  <c r="BI151" i="4" s="1"/>
  <c r="AH152" i="4"/>
  <c r="BO152" i="4" s="1"/>
  <c r="AH153" i="4"/>
  <c r="BS153" i="4" s="1"/>
  <c r="AG154" i="4"/>
  <c r="AH155" i="4"/>
  <c r="BM155" i="4" s="1"/>
  <c r="AH156" i="4"/>
  <c r="BE156" i="4" s="1"/>
  <c r="AH157" i="4"/>
  <c r="BO157" i="4" s="1"/>
  <c r="AG158" i="4"/>
  <c r="AH159" i="4"/>
  <c r="BQ159" i="4" s="1"/>
  <c r="AH160" i="4"/>
  <c r="BJ160" i="4" s="1"/>
  <c r="AH161" i="4"/>
  <c r="BS161" i="4" s="1"/>
  <c r="AG162" i="4"/>
  <c r="AH163" i="4"/>
  <c r="BU163" i="4" s="1"/>
  <c r="AH164" i="4"/>
  <c r="BQ164" i="4" s="1"/>
  <c r="AH165" i="4"/>
  <c r="BW165" i="4" s="1"/>
  <c r="AG166" i="4"/>
  <c r="AH167" i="4"/>
  <c r="BF167" i="4" s="1"/>
  <c r="AH168" i="4"/>
  <c r="BG168" i="4" s="1"/>
  <c r="AH169" i="4"/>
  <c r="BS169" i="4" s="1"/>
  <c r="AG170" i="4"/>
  <c r="AH171" i="4"/>
  <c r="BN171" i="4" s="1"/>
  <c r="AH172" i="4"/>
  <c r="BR172" i="4" s="1"/>
  <c r="AH173" i="4"/>
  <c r="AG174" i="4"/>
  <c r="AH175" i="4"/>
  <c r="BT175" i="4" s="1"/>
  <c r="AH176" i="4"/>
  <c r="BT176" i="4" s="1"/>
  <c r="AH177" i="4"/>
  <c r="BP177" i="4" s="1"/>
  <c r="AG178" i="4"/>
  <c r="AH179" i="4"/>
  <c r="BL179" i="4" s="1"/>
  <c r="AH180" i="4"/>
  <c r="BJ180" i="4" s="1"/>
  <c r="AH181" i="4"/>
  <c r="BH181" i="4" s="1"/>
  <c r="AG182" i="4"/>
  <c r="AH183" i="4"/>
  <c r="BT183" i="4" s="1"/>
  <c r="AH184" i="4"/>
  <c r="AH185" i="4"/>
  <c r="BP185" i="4" s="1"/>
  <c r="AH186" i="4"/>
  <c r="BF186" i="4" s="1"/>
  <c r="AH188" i="4"/>
  <c r="BF188" i="4" s="1"/>
  <c r="AH189" i="4"/>
  <c r="BF189" i="4" s="1"/>
  <c r="AH190" i="4"/>
  <c r="BP190" i="4" s="1"/>
  <c r="AG191" i="4"/>
  <c r="AH192" i="4"/>
  <c r="BJ192" i="4" s="1"/>
  <c r="AH193" i="4"/>
  <c r="BQ193" i="4" s="1"/>
  <c r="AH194" i="4"/>
  <c r="BT194" i="4" s="1"/>
  <c r="AG195" i="4"/>
  <c r="AH196" i="4"/>
  <c r="AG197" i="4"/>
  <c r="AH198" i="4"/>
  <c r="BX198" i="4" s="1"/>
  <c r="AG199" i="4"/>
  <c r="AH200" i="4"/>
  <c r="BU200" i="4" s="1"/>
  <c r="AG201" i="4"/>
  <c r="AH202" i="4"/>
  <c r="AG203" i="4"/>
  <c r="AH204" i="4"/>
  <c r="BD204" i="4" s="1"/>
  <c r="AG205" i="4"/>
  <c r="AH206" i="4"/>
  <c r="AG207" i="4"/>
  <c r="AH208" i="4"/>
  <c r="BF208" i="4" s="1"/>
  <c r="AG209" i="4"/>
  <c r="AH210" i="4"/>
  <c r="BG210" i="4" s="1"/>
  <c r="AG211" i="4"/>
  <c r="AH212" i="4"/>
  <c r="BG212" i="4" s="1"/>
  <c r="AG213" i="4"/>
  <c r="AH214" i="4"/>
  <c r="BR214" i="4" s="1"/>
  <c r="AG215" i="4"/>
  <c r="AG218" i="4"/>
  <c r="AH221" i="4"/>
  <c r="BW221" i="4" s="1"/>
  <c r="AD222" i="4"/>
  <c r="AH223" i="4"/>
  <c r="BX223" i="4" s="1"/>
  <c r="AD224" i="4"/>
  <c r="AG224" i="4"/>
  <c r="AH225" i="4"/>
  <c r="BP225" i="4" s="1"/>
  <c r="AD226" i="4"/>
  <c r="AH227" i="4"/>
  <c r="BW227" i="4" s="1"/>
  <c r="AD228" i="4"/>
  <c r="AH229" i="4"/>
  <c r="BS229" i="4" s="1"/>
  <c r="AD230" i="4"/>
  <c r="AD232" i="4"/>
  <c r="AH233" i="4"/>
  <c r="BS233" i="4" s="1"/>
  <c r="AD234" i="4"/>
  <c r="AH235" i="4"/>
  <c r="BV235" i="4" s="1"/>
  <c r="AD236" i="4"/>
  <c r="AH237" i="4"/>
  <c r="AD238" i="4"/>
  <c r="AH239" i="4"/>
  <c r="AD240" i="4"/>
  <c r="AH241" i="4"/>
  <c r="BW241" i="4" s="1"/>
  <c r="AD242" i="4"/>
  <c r="AH243" i="4"/>
  <c r="AD244" i="4"/>
  <c r="AH245" i="4"/>
  <c r="BS245" i="4" s="1"/>
  <c r="AD246" i="4"/>
  <c r="AH247" i="4"/>
  <c r="AD248" i="4"/>
  <c r="AH249" i="4"/>
  <c r="BT249" i="4" s="1"/>
  <c r="AD250" i="4"/>
  <c r="AH251" i="4"/>
  <c r="BU251" i="4" s="1"/>
  <c r="AD252" i="4"/>
  <c r="AH253" i="4"/>
  <c r="AD254" i="4"/>
  <c r="AH255" i="4"/>
  <c r="BL255" i="4" s="1"/>
  <c r="AD256" i="4"/>
  <c r="AH257" i="4"/>
  <c r="BW257" i="4" s="1"/>
  <c r="AD258" i="4"/>
  <c r="AH259" i="4"/>
  <c r="BM259" i="4" s="1"/>
  <c r="AH261" i="4"/>
  <c r="AD262" i="4"/>
  <c r="AH263" i="4"/>
  <c r="BF263" i="4" s="1"/>
  <c r="AH264" i="4"/>
  <c r="BQ264" i="4" s="1"/>
  <c r="AH265" i="4"/>
  <c r="AD266" i="4"/>
  <c r="AH267" i="4"/>
  <c r="BH267" i="4" s="1"/>
  <c r="AH268" i="4"/>
  <c r="AH269" i="4"/>
  <c r="AD270" i="4"/>
  <c r="AH271" i="4"/>
  <c r="AH272" i="4"/>
  <c r="AH273" i="4"/>
  <c r="BR273" i="4" s="1"/>
  <c r="AD274" i="4"/>
  <c r="AH275" i="4"/>
  <c r="AH276" i="4"/>
  <c r="BT276" i="4" s="1"/>
  <c r="AD278" i="4"/>
  <c r="AH281" i="4"/>
  <c r="AD282" i="4"/>
  <c r="AH283" i="4"/>
  <c r="BO283" i="4" s="1"/>
  <c r="AD284" i="4"/>
  <c r="AH285" i="4"/>
  <c r="BP285" i="4" s="1"/>
  <c r="AD286" i="4"/>
  <c r="AH287" i="4"/>
  <c r="AD288" i="4"/>
  <c r="AH289" i="4"/>
  <c r="BE289" i="4" s="1"/>
  <c r="AD290" i="4"/>
  <c r="AH291" i="4"/>
  <c r="BK291" i="4" s="1"/>
  <c r="AD292" i="4"/>
  <c r="AH293" i="4"/>
  <c r="BR293" i="4" s="1"/>
  <c r="AD294" i="4"/>
  <c r="AH295" i="4"/>
  <c r="AD296" i="4"/>
  <c r="AH297" i="4"/>
  <c r="BO297" i="4" s="1"/>
  <c r="AD298" i="4"/>
  <c r="AH299" i="4"/>
  <c r="BE299" i="4" s="1"/>
  <c r="AD300" i="4"/>
  <c r="AH301" i="4"/>
  <c r="BK301" i="4" s="1"/>
  <c r="AD302" i="4"/>
  <c r="AD304" i="4"/>
  <c r="AH305" i="4"/>
  <c r="BR305" i="4" s="1"/>
  <c r="AD306" i="4"/>
  <c r="AH307" i="4"/>
  <c r="BF307" i="4" s="1"/>
  <c r="AD308" i="4"/>
  <c r="AH309" i="4"/>
  <c r="BH309" i="4" s="1"/>
  <c r="AD310" i="4"/>
  <c r="AH311" i="4"/>
  <c r="BO311" i="4" s="1"/>
  <c r="AD312" i="4"/>
  <c r="AH313" i="4"/>
  <c r="AD314" i="4"/>
  <c r="AH315" i="4"/>
  <c r="BK315" i="4" s="1"/>
  <c r="AD316" i="4"/>
  <c r="AH317" i="4"/>
  <c r="BW317" i="4" s="1"/>
  <c r="AD318" i="4"/>
  <c r="AH319" i="4"/>
  <c r="AD320" i="4"/>
  <c r="AH321" i="4"/>
  <c r="BO321" i="4" s="1"/>
  <c r="AD322" i="4"/>
  <c r="AH323" i="4"/>
  <c r="BN323" i="4" s="1"/>
  <c r="AD324" i="4"/>
  <c r="AH325" i="4"/>
  <c r="AD326" i="4"/>
  <c r="AH327" i="4"/>
  <c r="AD328" i="4"/>
  <c r="AH329" i="4"/>
  <c r="BP329" i="4" s="1"/>
  <c r="AD330" i="4"/>
  <c r="AH331" i="4"/>
  <c r="BS331" i="4" s="1"/>
  <c r="AD332" i="4"/>
  <c r="AD334" i="4"/>
  <c r="AH335" i="4"/>
  <c r="AD336" i="4"/>
  <c r="AH337" i="4"/>
  <c r="AH339" i="4"/>
  <c r="BT339" i="4" s="1"/>
  <c r="AD340" i="4"/>
  <c r="AH342" i="4"/>
  <c r="BM342" i="4" s="1"/>
  <c r="AD343" i="4"/>
  <c r="AH344" i="4"/>
  <c r="AD345" i="4"/>
  <c r="AH346" i="4"/>
  <c r="BQ346" i="4" s="1"/>
  <c r="AD347" i="4"/>
  <c r="BF338" i="4"/>
  <c r="AG338" i="4"/>
  <c r="AD338" i="4"/>
  <c r="AD218" i="4"/>
  <c r="AD354" i="4" s="1"/>
  <c r="AD370" i="4" s="1"/>
  <c r="AH218" i="4"/>
  <c r="BX218" i="4" s="1"/>
  <c r="BE347" i="4"/>
  <c r="BG347" i="4"/>
  <c r="BI347" i="4"/>
  <c r="BK347" i="4"/>
  <c r="BM347" i="4"/>
  <c r="BO347" i="4"/>
  <c r="BQ347" i="4"/>
  <c r="BS347" i="4"/>
  <c r="BU347" i="4"/>
  <c r="BW347" i="4"/>
  <c r="BD347" i="4"/>
  <c r="BX347" i="4"/>
  <c r="BT347" i="4"/>
  <c r="BP347" i="4"/>
  <c r="BL347" i="4"/>
  <c r="BH347" i="4"/>
  <c r="AD342" i="4"/>
  <c r="AD344" i="4"/>
  <c r="AD346" i="4"/>
  <c r="BE336" i="4"/>
  <c r="BG336" i="4"/>
  <c r="BI336" i="4"/>
  <c r="BK336" i="4"/>
  <c r="BM336" i="4"/>
  <c r="BO336" i="4"/>
  <c r="BQ336" i="4"/>
  <c r="BS336" i="4"/>
  <c r="BU336" i="4"/>
  <c r="BW336" i="4"/>
  <c r="BD336" i="4"/>
  <c r="BV336" i="4"/>
  <c r="BR336" i="4"/>
  <c r="BN336" i="4"/>
  <c r="BJ336" i="4"/>
  <c r="BF336" i="4"/>
  <c r="BX336" i="4"/>
  <c r="BT336" i="4"/>
  <c r="BP336" i="4"/>
  <c r="BL336" i="4"/>
  <c r="BH336" i="4"/>
  <c r="AD335" i="4"/>
  <c r="AD337" i="4"/>
  <c r="AD339" i="4"/>
  <c r="BF314" i="4"/>
  <c r="BH314" i="4"/>
  <c r="BJ314" i="4"/>
  <c r="BL314" i="4"/>
  <c r="BN314" i="4"/>
  <c r="BP314" i="4"/>
  <c r="BR314" i="4"/>
  <c r="BT314" i="4"/>
  <c r="BV314" i="4"/>
  <c r="BX314" i="4"/>
  <c r="BG314" i="4"/>
  <c r="BK314" i="4"/>
  <c r="BO314" i="4"/>
  <c r="BS314" i="4"/>
  <c r="BW314" i="4"/>
  <c r="BE314" i="4"/>
  <c r="BI314" i="4"/>
  <c r="BM314" i="4"/>
  <c r="BQ314" i="4"/>
  <c r="BU314" i="4"/>
  <c r="BD314" i="4"/>
  <c r="BF328" i="4"/>
  <c r="BH328" i="4"/>
  <c r="BJ328" i="4"/>
  <c r="BL328" i="4"/>
  <c r="BN328" i="4"/>
  <c r="BP328" i="4"/>
  <c r="BR328" i="4"/>
  <c r="BT328" i="4"/>
  <c r="BV328" i="4"/>
  <c r="BX328" i="4"/>
  <c r="BE328" i="4"/>
  <c r="BG328" i="4"/>
  <c r="BI328" i="4"/>
  <c r="BK328" i="4"/>
  <c r="BM328" i="4"/>
  <c r="BO328" i="4"/>
  <c r="BQ328" i="4"/>
  <c r="BS328" i="4"/>
  <c r="BU328" i="4"/>
  <c r="BE304" i="4"/>
  <c r="BG304" i="4"/>
  <c r="BI304" i="4"/>
  <c r="BK304" i="4"/>
  <c r="BM304" i="4"/>
  <c r="BO304" i="4"/>
  <c r="BQ304" i="4"/>
  <c r="BS304" i="4"/>
  <c r="BU304" i="4"/>
  <c r="BW304" i="4"/>
  <c r="BH304" i="4"/>
  <c r="BL304" i="4"/>
  <c r="BP304" i="4"/>
  <c r="BT304" i="4"/>
  <c r="BX304" i="4"/>
  <c r="BJ304" i="4"/>
  <c r="BR304" i="4"/>
  <c r="BF304" i="4"/>
  <c r="BN304" i="4"/>
  <c r="BV304" i="4"/>
  <c r="BD328" i="4"/>
  <c r="BD304" i="4"/>
  <c r="BW328" i="4"/>
  <c r="AD305" i="4"/>
  <c r="AD307" i="4"/>
  <c r="AD309" i="4"/>
  <c r="AD311" i="4"/>
  <c r="AD313" i="4"/>
  <c r="AD315" i="4"/>
  <c r="AD317" i="4"/>
  <c r="AD319" i="4"/>
  <c r="AD321" i="4"/>
  <c r="AD323" i="4"/>
  <c r="AD325" i="4"/>
  <c r="AD327" i="4"/>
  <c r="AD329" i="4"/>
  <c r="AD331" i="4"/>
  <c r="BF296" i="4"/>
  <c r="BH296" i="4"/>
  <c r="BJ296" i="4"/>
  <c r="BL296" i="4"/>
  <c r="BN296" i="4"/>
  <c r="BP296" i="4"/>
  <c r="BR296" i="4"/>
  <c r="BT296" i="4"/>
  <c r="BV296" i="4"/>
  <c r="BX296" i="4"/>
  <c r="BE288" i="4"/>
  <c r="BG288" i="4"/>
  <c r="BI288" i="4"/>
  <c r="BK288" i="4"/>
  <c r="BM288" i="4"/>
  <c r="BO288" i="4"/>
  <c r="BQ288" i="4"/>
  <c r="BS288" i="4"/>
  <c r="BU288" i="4"/>
  <c r="BW288" i="4"/>
  <c r="BF288" i="4"/>
  <c r="BJ288" i="4"/>
  <c r="BN288" i="4"/>
  <c r="BR288" i="4"/>
  <c r="BV288" i="4"/>
  <c r="BD296" i="4"/>
  <c r="BD288" i="4"/>
  <c r="BU296" i="4"/>
  <c r="BQ296" i="4"/>
  <c r="BM296" i="4"/>
  <c r="BI296" i="4"/>
  <c r="BE296" i="4"/>
  <c r="BX288" i="4"/>
  <c r="BP288" i="4"/>
  <c r="BH288" i="4"/>
  <c r="AD281" i="4"/>
  <c r="AD283" i="4"/>
  <c r="AD285" i="4"/>
  <c r="AD287" i="4"/>
  <c r="AD289" i="4"/>
  <c r="AD291" i="4"/>
  <c r="AD293" i="4"/>
  <c r="AD295" i="4"/>
  <c r="AD297" i="4"/>
  <c r="AD299" i="4"/>
  <c r="AD301" i="4"/>
  <c r="BW296" i="4"/>
  <c r="BS296" i="4"/>
  <c r="BO296" i="4"/>
  <c r="BK296" i="4"/>
  <c r="BG296" i="4"/>
  <c r="BT288" i="4"/>
  <c r="BL288" i="4"/>
  <c r="BF278" i="4"/>
  <c r="BH278" i="4"/>
  <c r="BJ278" i="4"/>
  <c r="BL278" i="4"/>
  <c r="BN278" i="4"/>
  <c r="BP278" i="4"/>
  <c r="BR278" i="4"/>
  <c r="BT278" i="4"/>
  <c r="BV278" i="4"/>
  <c r="BX278" i="4"/>
  <c r="BD278" i="4"/>
  <c r="BE262" i="4"/>
  <c r="BG262" i="4"/>
  <c r="BI262" i="4"/>
  <c r="BK262" i="4"/>
  <c r="BM262" i="4"/>
  <c r="BO262" i="4"/>
  <c r="BQ262" i="4"/>
  <c r="BS262" i="4"/>
  <c r="BU262" i="4"/>
  <c r="BW262" i="4"/>
  <c r="BF262" i="4"/>
  <c r="BJ262" i="4"/>
  <c r="BN262" i="4"/>
  <c r="BR262" i="4"/>
  <c r="BV262" i="4"/>
  <c r="BD262" i="4"/>
  <c r="BU278" i="4"/>
  <c r="BQ278" i="4"/>
  <c r="BM278" i="4"/>
  <c r="BI278" i="4"/>
  <c r="BE278" i="4"/>
  <c r="BX262" i="4"/>
  <c r="BP262" i="4"/>
  <c r="BH262" i="4"/>
  <c r="AH277" i="4"/>
  <c r="AD277" i="4"/>
  <c r="AH279" i="4"/>
  <c r="AD279" i="4"/>
  <c r="AD261" i="4"/>
  <c r="AD263" i="4"/>
  <c r="AD264" i="4"/>
  <c r="AD265" i="4"/>
  <c r="AD267" i="4"/>
  <c r="AD268" i="4"/>
  <c r="AD269" i="4"/>
  <c r="AD271" i="4"/>
  <c r="AD272" i="4"/>
  <c r="AD273" i="4"/>
  <c r="AD275" i="4"/>
  <c r="AD276" i="4"/>
  <c r="AG277" i="4"/>
  <c r="AG279" i="4"/>
  <c r="BW278" i="4"/>
  <c r="BS278" i="4"/>
  <c r="BO278" i="4"/>
  <c r="BK278" i="4"/>
  <c r="BG278" i="4"/>
  <c r="BT262" i="4"/>
  <c r="BL262" i="4"/>
  <c r="BE252" i="4"/>
  <c r="BG252" i="4"/>
  <c r="BI252" i="4"/>
  <c r="BK252" i="4"/>
  <c r="BM252" i="4"/>
  <c r="BO252" i="4"/>
  <c r="BQ252" i="4"/>
  <c r="BS252" i="4"/>
  <c r="BU252" i="4"/>
  <c r="BW252" i="4"/>
  <c r="BH252" i="4"/>
  <c r="BL252" i="4"/>
  <c r="BP252" i="4"/>
  <c r="BT252" i="4"/>
  <c r="BX252" i="4"/>
  <c r="BF252" i="4"/>
  <c r="BJ252" i="4"/>
  <c r="BN252" i="4"/>
  <c r="BR252" i="4"/>
  <c r="BV252" i="4"/>
  <c r="BE244" i="4"/>
  <c r="BG244" i="4"/>
  <c r="BI244" i="4"/>
  <c r="BK244" i="4"/>
  <c r="BM244" i="4"/>
  <c r="BO244" i="4"/>
  <c r="BQ244" i="4"/>
  <c r="BS244" i="4"/>
  <c r="BU244" i="4"/>
  <c r="BW244" i="4"/>
  <c r="BH244" i="4"/>
  <c r="BL244" i="4"/>
  <c r="BP244" i="4"/>
  <c r="BT244" i="4"/>
  <c r="BX244" i="4"/>
  <c r="BF244" i="4"/>
  <c r="BJ244" i="4"/>
  <c r="BN244" i="4"/>
  <c r="BR244" i="4"/>
  <c r="BV244" i="4"/>
  <c r="BF236" i="4"/>
  <c r="BH236" i="4"/>
  <c r="BJ236" i="4"/>
  <c r="BL236" i="4"/>
  <c r="BN236" i="4"/>
  <c r="BP236" i="4"/>
  <c r="BR236" i="4"/>
  <c r="BT236" i="4"/>
  <c r="BV236" i="4"/>
  <c r="BX236" i="4"/>
  <c r="BG236" i="4"/>
  <c r="BK236" i="4"/>
  <c r="BO236" i="4"/>
  <c r="BS236" i="4"/>
  <c r="BW236" i="4"/>
  <c r="BI236" i="4"/>
  <c r="BQ236" i="4"/>
  <c r="BE236" i="4"/>
  <c r="BM236" i="4"/>
  <c r="BU236" i="4"/>
  <c r="BD252" i="4"/>
  <c r="BD244" i="4"/>
  <c r="BD236" i="4"/>
  <c r="AD233" i="4"/>
  <c r="AD235" i="4"/>
  <c r="AD237" i="4"/>
  <c r="AD239" i="4"/>
  <c r="AD241" i="4"/>
  <c r="AD243" i="4"/>
  <c r="AD245" i="4"/>
  <c r="AD247" i="4"/>
  <c r="AD249" i="4"/>
  <c r="AD251" i="4"/>
  <c r="AD253" i="4"/>
  <c r="AD255" i="4"/>
  <c r="AD257" i="4"/>
  <c r="AD259" i="4"/>
  <c r="BF228" i="4"/>
  <c r="BH228" i="4"/>
  <c r="BJ228" i="4"/>
  <c r="BL228" i="4"/>
  <c r="BN228" i="4"/>
  <c r="BP228" i="4"/>
  <c r="BR228" i="4"/>
  <c r="BT228" i="4"/>
  <c r="BV228" i="4"/>
  <c r="BX228" i="4"/>
  <c r="BD228" i="4"/>
  <c r="BU228" i="4"/>
  <c r="BQ228" i="4"/>
  <c r="BM228" i="4"/>
  <c r="BI228" i="4"/>
  <c r="BE228" i="4"/>
  <c r="AD221" i="4"/>
  <c r="AD223" i="4"/>
  <c r="AD225" i="4"/>
  <c r="AD227" i="4"/>
  <c r="AD229" i="4"/>
  <c r="BW228" i="4"/>
  <c r="BS228" i="4"/>
  <c r="BO228" i="4"/>
  <c r="BK228" i="4"/>
  <c r="BG228" i="4"/>
  <c r="BF215" i="4"/>
  <c r="BH215" i="4"/>
  <c r="BJ215" i="4"/>
  <c r="BL215" i="4"/>
  <c r="BN215" i="4"/>
  <c r="BP215" i="4"/>
  <c r="BR215" i="4"/>
  <c r="BT215" i="4"/>
  <c r="BV215" i="4"/>
  <c r="BX215" i="4"/>
  <c r="BE166" i="4"/>
  <c r="BG166" i="4"/>
  <c r="BI166" i="4"/>
  <c r="BK166" i="4"/>
  <c r="BM166" i="4"/>
  <c r="BO166" i="4"/>
  <c r="BQ166" i="4"/>
  <c r="BS166" i="4"/>
  <c r="BU166" i="4"/>
  <c r="BW166" i="4"/>
  <c r="BF166" i="4"/>
  <c r="BJ166" i="4"/>
  <c r="BN166" i="4"/>
  <c r="BR166" i="4"/>
  <c r="BV166" i="4"/>
  <c r="BD166" i="4"/>
  <c r="BU215" i="4"/>
  <c r="BQ215" i="4"/>
  <c r="BM215" i="4"/>
  <c r="BI215" i="4"/>
  <c r="BE215" i="4"/>
  <c r="BT166" i="4"/>
  <c r="BL166" i="4"/>
  <c r="AG127" i="4"/>
  <c r="AG128" i="4"/>
  <c r="AG129" i="4"/>
  <c r="AG131" i="4"/>
  <c r="AG132" i="4"/>
  <c r="AG133" i="4"/>
  <c r="AG135" i="4"/>
  <c r="AG136" i="4"/>
  <c r="AG137" i="4"/>
  <c r="AG139" i="4"/>
  <c r="AG140" i="4"/>
  <c r="AG141" i="4"/>
  <c r="AG143" i="4"/>
  <c r="AG144" i="4"/>
  <c r="AG145" i="4"/>
  <c r="AG147" i="4"/>
  <c r="AG148" i="4"/>
  <c r="AG149" i="4"/>
  <c r="AG151" i="4"/>
  <c r="AG152" i="4"/>
  <c r="AG153" i="4"/>
  <c r="AG155" i="4"/>
  <c r="AG156" i="4"/>
  <c r="AG157" i="4"/>
  <c r="AG159" i="4"/>
  <c r="AG160" i="4"/>
  <c r="AG161" i="4"/>
  <c r="AG163" i="4"/>
  <c r="AG164" i="4"/>
  <c r="AG165" i="4"/>
  <c r="AG167" i="4"/>
  <c r="AG168" i="4"/>
  <c r="AG169" i="4"/>
  <c r="AG171" i="4"/>
  <c r="AG172" i="4"/>
  <c r="AG173" i="4"/>
  <c r="AG175" i="4"/>
  <c r="AG176" i="4"/>
  <c r="AG177" i="4"/>
  <c r="AG179" i="4"/>
  <c r="AG180" i="4"/>
  <c r="AG181" i="4"/>
  <c r="AG183" i="4"/>
  <c r="AG184" i="4"/>
  <c r="AG185" i="4"/>
  <c r="AG188" i="4"/>
  <c r="AG189" i="4"/>
  <c r="AG190" i="4"/>
  <c r="AG192" i="4"/>
  <c r="AG193" i="4"/>
  <c r="AG194" i="4"/>
  <c r="AG196" i="4"/>
  <c r="AG198" i="4"/>
  <c r="AG200" i="4"/>
  <c r="AG202" i="4"/>
  <c r="AG204" i="4"/>
  <c r="AG206" i="4"/>
  <c r="AG208" i="4"/>
  <c r="AG210" i="4"/>
  <c r="AG212" i="4"/>
  <c r="AG214" i="4"/>
  <c r="BD215" i="4"/>
  <c r="BW215" i="4"/>
  <c r="BS215" i="4"/>
  <c r="BO215" i="4"/>
  <c r="BK215" i="4"/>
  <c r="BG215" i="4"/>
  <c r="BX166" i="4"/>
  <c r="BP166" i="4"/>
  <c r="BH166" i="4"/>
  <c r="AH112" i="4"/>
  <c r="AD112" i="4"/>
  <c r="AH114" i="4"/>
  <c r="AD114" i="4"/>
  <c r="AH116" i="4"/>
  <c r="AD116" i="4"/>
  <c r="AH118" i="4"/>
  <c r="AD118" i="4"/>
  <c r="AH120" i="4"/>
  <c r="AD120" i="4"/>
  <c r="AH122" i="4"/>
  <c r="AD122" i="4"/>
  <c r="AH124" i="4"/>
  <c r="AD124" i="4"/>
  <c r="AD108" i="4"/>
  <c r="AD110" i="4"/>
  <c r="AD111" i="4"/>
  <c r="AG112" i="4"/>
  <c r="AG114" i="4"/>
  <c r="AG116" i="4"/>
  <c r="AG118" i="4"/>
  <c r="AG120" i="4"/>
  <c r="AG122" i="4"/>
  <c r="AG124" i="4"/>
  <c r="AH123" i="4"/>
  <c r="AH119" i="4"/>
  <c r="AH115" i="4"/>
  <c r="BK107" i="4"/>
  <c r="AH49" i="4"/>
  <c r="BK49" i="4" s="1"/>
  <c r="AD46" i="4"/>
  <c r="AD43" i="4"/>
  <c r="AG40" i="4"/>
  <c r="AG37" i="4"/>
  <c r="AD49" i="4"/>
  <c r="AH59" i="4"/>
  <c r="AH57" i="4"/>
  <c r="BV57" i="4" s="1"/>
  <c r="AD53" i="4"/>
  <c r="AD50" i="4"/>
  <c r="AG46" i="4"/>
  <c r="AG45" i="4"/>
  <c r="AH38" i="4"/>
  <c r="BS38" i="4" s="1"/>
  <c r="AD35" i="4"/>
  <c r="AD34" i="4"/>
  <c r="AH46" i="4"/>
  <c r="BQ46" i="4" s="1"/>
  <c r="AG59" i="4"/>
  <c r="AG32" i="4"/>
  <c r="AD57" i="4"/>
  <c r="AG54" i="4"/>
  <c r="AH54" i="4"/>
  <c r="AH53" i="4"/>
  <c r="BN53" i="4" s="1"/>
  <c r="AG52" i="4"/>
  <c r="AH52" i="4"/>
  <c r="BR52" i="4" s="1"/>
  <c r="AG51" i="4"/>
  <c r="AG49" i="4"/>
  <c r="AH45" i="4"/>
  <c r="BE45" i="4" s="1"/>
  <c r="AG44" i="4"/>
  <c r="AH42" i="4"/>
  <c r="BG59" i="4" s="1"/>
  <c r="AG41" i="4"/>
  <c r="AD40" i="4"/>
  <c r="AH39" i="4"/>
  <c r="AD39" i="4"/>
  <c r="AG38" i="4"/>
  <c r="AG34" i="4"/>
  <c r="AG33" i="4"/>
  <c r="AH33" i="4"/>
  <c r="AG58" i="4"/>
  <c r="AH58" i="4"/>
  <c r="AD58" i="4"/>
  <c r="AG57" i="4"/>
  <c r="AD56" i="4"/>
  <c r="AG56" i="4"/>
  <c r="AH56" i="4"/>
  <c r="AD55" i="4"/>
  <c r="AH55" i="4"/>
  <c r="AD54" i="4"/>
  <c r="AG53" i="4"/>
  <c r="AD52" i="4"/>
  <c r="AH51" i="4"/>
  <c r="AG50" i="4"/>
  <c r="AH50" i="4"/>
  <c r="AD48" i="4"/>
  <c r="AG48" i="4"/>
  <c r="AH48" i="4"/>
  <c r="AD47" i="4"/>
  <c r="AG47" i="4"/>
  <c r="AH47" i="4"/>
  <c r="AD45" i="4"/>
  <c r="AD44" i="4"/>
  <c r="AH43" i="4"/>
  <c r="AG43" i="4"/>
  <c r="AG42" i="4"/>
  <c r="AD42" i="4"/>
  <c r="AD41" i="4"/>
  <c r="AH41" i="4"/>
  <c r="AH40" i="4"/>
  <c r="AG39" i="4"/>
  <c r="AD38" i="4"/>
  <c r="AH37" i="4"/>
  <c r="AD37" i="4"/>
  <c r="AG36" i="4"/>
  <c r="AH36" i="4"/>
  <c r="AD36" i="4"/>
  <c r="AG35" i="4"/>
  <c r="AH35" i="4"/>
  <c r="AH34" i="4"/>
  <c r="AD33" i="4"/>
  <c r="BP107" i="4" l="1"/>
  <c r="BR32" i="4"/>
  <c r="BV107" i="4"/>
  <c r="BD107" i="4"/>
  <c r="BQ107" i="4"/>
  <c r="BH229" i="4"/>
  <c r="BI133" i="4"/>
  <c r="BW185" i="4"/>
  <c r="BX190" i="4"/>
  <c r="BW32" i="4"/>
  <c r="BG32" i="4"/>
  <c r="BQ158" i="4"/>
  <c r="BJ334" i="4"/>
  <c r="BQ32" i="4"/>
  <c r="BO32" i="4"/>
  <c r="BU286" i="4"/>
  <c r="BS32" i="4"/>
  <c r="BL32" i="4"/>
  <c r="BH32" i="4"/>
  <c r="BO38" i="4"/>
  <c r="BQ57" i="4"/>
  <c r="BH107" i="4"/>
  <c r="BX107" i="4"/>
  <c r="BS107" i="4"/>
  <c r="BN107" i="4"/>
  <c r="BI107" i="4"/>
  <c r="BG211" i="4"/>
  <c r="BE191" i="4"/>
  <c r="BJ107" i="4"/>
  <c r="BR107" i="4"/>
  <c r="BE107" i="4"/>
  <c r="BM107" i="4"/>
  <c r="BU107" i="4"/>
  <c r="BH290" i="4"/>
  <c r="BL107" i="4"/>
  <c r="BT107" i="4"/>
  <c r="BG107" i="4"/>
  <c r="BO107" i="4"/>
  <c r="BW107" i="4"/>
  <c r="BI339" i="4"/>
  <c r="BX49" i="4"/>
  <c r="BL175" i="4"/>
  <c r="BW121" i="4"/>
  <c r="BL153" i="4"/>
  <c r="BK175" i="4"/>
  <c r="BD155" i="4"/>
  <c r="BH185" i="4"/>
  <c r="BP129" i="4"/>
  <c r="BN267" i="4"/>
  <c r="BN121" i="4"/>
  <c r="BG121" i="4"/>
  <c r="BN139" i="4"/>
  <c r="BW179" i="4"/>
  <c r="BK194" i="4"/>
  <c r="BL194" i="4"/>
  <c r="BN188" i="4"/>
  <c r="BP181" i="4"/>
  <c r="BJ169" i="4"/>
  <c r="BK153" i="4"/>
  <c r="BG145" i="4"/>
  <c r="BP135" i="4"/>
  <c r="BG134" i="4"/>
  <c r="BN207" i="4"/>
  <c r="BR229" i="4"/>
  <c r="BF227" i="4"/>
  <c r="BI331" i="4"/>
  <c r="BP121" i="4"/>
  <c r="BT108" i="4"/>
  <c r="BU109" i="4"/>
  <c r="BO121" i="4"/>
  <c r="BD125" i="4"/>
  <c r="BN135" i="4"/>
  <c r="BL159" i="4"/>
  <c r="BT171" i="4"/>
  <c r="BW177" i="4"/>
  <c r="BK183" i="4"/>
  <c r="BO190" i="4"/>
  <c r="BS207" i="4"/>
  <c r="BD207" i="4"/>
  <c r="BR192" i="4"/>
  <c r="BH190" i="4"/>
  <c r="BX185" i="4"/>
  <c r="BL183" i="4"/>
  <c r="BX177" i="4"/>
  <c r="BI131" i="4"/>
  <c r="BE134" i="4"/>
  <c r="BO323" i="4"/>
  <c r="BF218" i="4"/>
  <c r="BK218" i="4"/>
  <c r="BP218" i="4"/>
  <c r="BS218" i="4"/>
  <c r="BH218" i="4"/>
  <c r="BD327" i="4"/>
  <c r="BS327" i="4"/>
  <c r="BJ327" i="4"/>
  <c r="BM325" i="4"/>
  <c r="BR325" i="4"/>
  <c r="BX319" i="4"/>
  <c r="BH319" i="4"/>
  <c r="BF313" i="4"/>
  <c r="BE313" i="4"/>
  <c r="BF275" i="4"/>
  <c r="BN275" i="4"/>
  <c r="BS275" i="4"/>
  <c r="BJ273" i="4"/>
  <c r="BK273" i="4"/>
  <c r="BN271" i="4"/>
  <c r="BV271" i="4"/>
  <c r="BF271" i="4"/>
  <c r="BG269" i="4"/>
  <c r="BF269" i="4"/>
  <c r="BE267" i="4"/>
  <c r="BM267" i="4"/>
  <c r="BD267" i="4"/>
  <c r="BS265" i="4"/>
  <c r="BK265" i="4"/>
  <c r="BJ265" i="4"/>
  <c r="BQ263" i="4"/>
  <c r="BI263" i="4"/>
  <c r="BO261" i="4"/>
  <c r="BG261" i="4"/>
  <c r="BP261" i="4"/>
  <c r="BW261" i="4"/>
  <c r="BF229" i="4"/>
  <c r="BL229" i="4"/>
  <c r="BO229" i="4"/>
  <c r="BW229" i="4"/>
  <c r="BM229" i="4"/>
  <c r="BV229" i="4"/>
  <c r="BG229" i="4"/>
  <c r="BE229" i="4"/>
  <c r="BN227" i="4"/>
  <c r="BO227" i="4"/>
  <c r="BE227" i="4"/>
  <c r="BU227" i="4"/>
  <c r="BV227" i="4"/>
  <c r="BM227" i="4"/>
  <c r="BH225" i="4"/>
  <c r="BX225" i="4"/>
  <c r="BI225" i="4"/>
  <c r="BH173" i="4"/>
  <c r="BX173" i="4"/>
  <c r="BE171" i="4"/>
  <c r="BU171" i="4"/>
  <c r="BQ167" i="4"/>
  <c r="BV167" i="4"/>
  <c r="BO165" i="4"/>
  <c r="BR165" i="4"/>
  <c r="BM163" i="4"/>
  <c r="BN163" i="4"/>
  <c r="BK161" i="4"/>
  <c r="BJ161" i="4"/>
  <c r="BI159" i="4"/>
  <c r="BF159" i="4"/>
  <c r="BG157" i="4"/>
  <c r="BW157" i="4"/>
  <c r="BE155" i="4"/>
  <c r="BU155" i="4"/>
  <c r="BQ151" i="4"/>
  <c r="BV151" i="4"/>
  <c r="BO149" i="4"/>
  <c r="BR149" i="4"/>
  <c r="BK147" i="4"/>
  <c r="BN147" i="4"/>
  <c r="BO145" i="4"/>
  <c r="BT145" i="4"/>
  <c r="BQ143" i="4"/>
  <c r="BX143" i="4"/>
  <c r="BS141" i="4"/>
  <c r="BJ141" i="4"/>
  <c r="BE139" i="4"/>
  <c r="BU139" i="4"/>
  <c r="BR139" i="4"/>
  <c r="BF127" i="4"/>
  <c r="BM127" i="4"/>
  <c r="BF134" i="4"/>
  <c r="BL134" i="4"/>
  <c r="BO134" i="4"/>
  <c r="BW134" i="4"/>
  <c r="BX134" i="4"/>
  <c r="BH207" i="4"/>
  <c r="BJ207" i="4"/>
  <c r="BR207" i="4"/>
  <c r="BM207" i="4"/>
  <c r="BH121" i="4"/>
  <c r="BF121" i="4"/>
  <c r="BV121" i="4"/>
  <c r="BW113" i="4"/>
  <c r="BS121" i="4"/>
  <c r="BK121" i="4"/>
  <c r="BD121" i="4"/>
  <c r="BO111" i="4"/>
  <c r="BR134" i="4"/>
  <c r="BV137" i="4"/>
  <c r="BV141" i="4"/>
  <c r="BT147" i="4"/>
  <c r="BT157" i="4"/>
  <c r="BT163" i="4"/>
  <c r="BL169" i="4"/>
  <c r="BS173" i="4"/>
  <c r="BG177" i="4"/>
  <c r="BG179" i="4"/>
  <c r="BS181" i="4"/>
  <c r="BG185" i="4"/>
  <c r="BS188" i="4"/>
  <c r="BO192" i="4"/>
  <c r="BK207" i="4"/>
  <c r="BD139" i="4"/>
  <c r="BD171" i="4"/>
  <c r="BD192" i="4"/>
  <c r="BV188" i="4"/>
  <c r="BX181" i="4"/>
  <c r="BT179" i="4"/>
  <c r="BH177" i="4"/>
  <c r="BP173" i="4"/>
  <c r="BM171" i="4"/>
  <c r="BK169" i="4"/>
  <c r="BI167" i="4"/>
  <c r="BG165" i="4"/>
  <c r="BE163" i="4"/>
  <c r="BV159" i="4"/>
  <c r="BR157" i="4"/>
  <c r="BN155" i="4"/>
  <c r="BJ153" i="4"/>
  <c r="BF151" i="4"/>
  <c r="BW149" i="4"/>
  <c r="BS147" i="4"/>
  <c r="BW145" i="4"/>
  <c r="BH143" i="4"/>
  <c r="BL141" i="4"/>
  <c r="BP139" i="4"/>
  <c r="BL137" i="4"/>
  <c r="BE133" i="4"/>
  <c r="BJ131" i="4"/>
  <c r="BV127" i="4"/>
  <c r="BU207" i="4"/>
  <c r="BV134" i="4"/>
  <c r="BS134" i="4"/>
  <c r="BH134" i="4"/>
  <c r="BV207" i="4"/>
  <c r="BF207" i="4"/>
  <c r="BS225" i="4"/>
  <c r="BP199" i="4"/>
  <c r="BV213" i="4"/>
  <c r="BL128" i="4"/>
  <c r="BG226" i="4"/>
  <c r="BO230" i="4"/>
  <c r="BU232" i="4"/>
  <c r="BW197" i="4"/>
  <c r="BI203" i="4"/>
  <c r="BQ209" i="4"/>
  <c r="BG126" i="4"/>
  <c r="BI138" i="4"/>
  <c r="BH178" i="4"/>
  <c r="BX117" i="4"/>
  <c r="BK191" i="4"/>
  <c r="BO203" i="4"/>
  <c r="BS213" i="4"/>
  <c r="BT158" i="4"/>
  <c r="BQ197" i="4"/>
  <c r="BI213" i="4"/>
  <c r="BD126" i="4"/>
  <c r="BF126" i="4"/>
  <c r="BD138" i="4"/>
  <c r="BO146" i="4"/>
  <c r="BQ170" i="4"/>
  <c r="BP197" i="4"/>
  <c r="BP203" i="4"/>
  <c r="BN209" i="4"/>
  <c r="BV248" i="4"/>
  <c r="BX158" i="4"/>
  <c r="BS178" i="4"/>
  <c r="BG197" i="4"/>
  <c r="BS199" i="4"/>
  <c r="BK209" i="4"/>
  <c r="BW211" i="4"/>
  <c r="BD203" i="4"/>
  <c r="BD211" i="4"/>
  <c r="BI178" i="4"/>
  <c r="BU191" i="4"/>
  <c r="BM199" i="4"/>
  <c r="BM211" i="4"/>
  <c r="BW126" i="4"/>
  <c r="BR126" i="4"/>
  <c r="BH138" i="4"/>
  <c r="BT146" i="4"/>
  <c r="BV158" i="4"/>
  <c r="BV170" i="4"/>
  <c r="BX178" i="4"/>
  <c r="BL191" i="4"/>
  <c r="BX199" i="4"/>
  <c r="BH199" i="4"/>
  <c r="BR211" i="4"/>
  <c r="BF213" i="4"/>
  <c r="BL232" i="4"/>
  <c r="BJ238" i="4"/>
  <c r="BV254" i="4"/>
  <c r="BI44" i="4"/>
  <c r="BJ44" i="4"/>
  <c r="BH117" i="4"/>
  <c r="BK110" i="4"/>
  <c r="BV117" i="4"/>
  <c r="BQ117" i="4"/>
  <c r="BR138" i="4"/>
  <c r="BR146" i="4"/>
  <c r="BH158" i="4"/>
  <c r="BP170" i="4"/>
  <c r="BK178" i="4"/>
  <c r="BW186" i="4"/>
  <c r="BS191" i="4"/>
  <c r="BO197" i="4"/>
  <c r="BK199" i="4"/>
  <c r="BG203" i="4"/>
  <c r="BW203" i="4"/>
  <c r="BS209" i="4"/>
  <c r="BO211" i="4"/>
  <c r="BK213" i="4"/>
  <c r="BD191" i="4"/>
  <c r="BJ146" i="4"/>
  <c r="BT170" i="4"/>
  <c r="BQ178" i="4"/>
  <c r="BM191" i="4"/>
  <c r="BI197" i="4"/>
  <c r="BE199" i="4"/>
  <c r="BU199" i="4"/>
  <c r="BQ203" i="4"/>
  <c r="BI209" i="4"/>
  <c r="BE211" i="4"/>
  <c r="BU211" i="4"/>
  <c r="BQ213" i="4"/>
  <c r="BD209" i="4"/>
  <c r="BQ126" i="4"/>
  <c r="BO126" i="4"/>
  <c r="BV126" i="4"/>
  <c r="BX138" i="4"/>
  <c r="BV146" i="4"/>
  <c r="BW146" i="4"/>
  <c r="BF158" i="4"/>
  <c r="BF170" i="4"/>
  <c r="BX197" i="4"/>
  <c r="BT199" i="4"/>
  <c r="BL199" i="4"/>
  <c r="BX203" i="4"/>
  <c r="BV209" i="4"/>
  <c r="BW226" i="4"/>
  <c r="BG230" i="4"/>
  <c r="BW230" i="4"/>
  <c r="BE226" i="4"/>
  <c r="BU323" i="4"/>
  <c r="BI319" i="4"/>
  <c r="BR317" i="4"/>
  <c r="BM305" i="4"/>
  <c r="BH193" i="4"/>
  <c r="BJ193" i="4"/>
  <c r="BH184" i="4"/>
  <c r="BK184" i="4"/>
  <c r="BR140" i="4"/>
  <c r="BM140" i="4"/>
  <c r="BE302" i="4"/>
  <c r="BR302" i="4"/>
  <c r="BW284" i="4"/>
  <c r="BP284" i="4"/>
  <c r="BO258" i="4"/>
  <c r="BH258" i="4"/>
  <c r="BK256" i="4"/>
  <c r="BH256" i="4"/>
  <c r="BX256" i="4"/>
  <c r="BQ254" i="4"/>
  <c r="BN254" i="4"/>
  <c r="BI250" i="4"/>
  <c r="BH250" i="4"/>
  <c r="BR250" i="4"/>
  <c r="BS248" i="4"/>
  <c r="BF248" i="4"/>
  <c r="BQ246" i="4"/>
  <c r="BX246" i="4"/>
  <c r="BI242" i="4"/>
  <c r="BH242" i="4"/>
  <c r="BR242" i="4"/>
  <c r="BL240" i="4"/>
  <c r="BW240" i="4"/>
  <c r="BV240" i="4"/>
  <c r="BR238" i="4"/>
  <c r="BW238" i="4"/>
  <c r="BJ234" i="4"/>
  <c r="BG234" i="4"/>
  <c r="BM234" i="4"/>
  <c r="BD234" i="4"/>
  <c r="BT232" i="4"/>
  <c r="BI232" i="4"/>
  <c r="BV230" i="4"/>
  <c r="BF230" i="4"/>
  <c r="BS230" i="4"/>
  <c r="BK230" i="4"/>
  <c r="BF226" i="4"/>
  <c r="BV226" i="4"/>
  <c r="BU226" i="4"/>
  <c r="BO226" i="4"/>
  <c r="BH213" i="4"/>
  <c r="BJ213" i="4"/>
  <c r="BR213" i="4"/>
  <c r="BH211" i="4"/>
  <c r="BF211" i="4"/>
  <c r="BN211" i="4"/>
  <c r="BV211" i="4"/>
  <c r="BH209" i="4"/>
  <c r="BJ209" i="4"/>
  <c r="BR209" i="4"/>
  <c r="BF203" i="4"/>
  <c r="BL203" i="4"/>
  <c r="BT203" i="4"/>
  <c r="BF197" i="4"/>
  <c r="BL197" i="4"/>
  <c r="BT197" i="4"/>
  <c r="BF191" i="4"/>
  <c r="BH191" i="4"/>
  <c r="BP191" i="4"/>
  <c r="BX191" i="4"/>
  <c r="BF178" i="4"/>
  <c r="BL178" i="4"/>
  <c r="BT178" i="4"/>
  <c r="BG170" i="4"/>
  <c r="BE170" i="4"/>
  <c r="BM170" i="4"/>
  <c r="BU170" i="4"/>
  <c r="BN170" i="4"/>
  <c r="BG158" i="4"/>
  <c r="BE158" i="4"/>
  <c r="BM158" i="4"/>
  <c r="BU158" i="4"/>
  <c r="BN158" i="4"/>
  <c r="BE146" i="4"/>
  <c r="BK146" i="4"/>
  <c r="BS146" i="4"/>
  <c r="BL146" i="4"/>
  <c r="BF146" i="4"/>
  <c r="BG138" i="4"/>
  <c r="BE138" i="4"/>
  <c r="BM138" i="4"/>
  <c r="BU138" i="4"/>
  <c r="BP138" i="4"/>
  <c r="BN138" i="4"/>
  <c r="BH126" i="4"/>
  <c r="BJ126" i="4"/>
  <c r="BW150" i="4"/>
  <c r="BG150" i="4"/>
  <c r="BL186" i="4"/>
  <c r="BT189" i="4"/>
  <c r="BX258" i="4"/>
  <c r="BO240" i="4"/>
  <c r="BL248" i="4"/>
  <c r="BP256" i="4"/>
  <c r="BD250" i="4"/>
  <c r="BR234" i="4"/>
  <c r="BG238" i="4"/>
  <c r="BX242" i="4"/>
  <c r="BR246" i="4"/>
  <c r="BI246" i="4"/>
  <c r="BQ250" i="4"/>
  <c r="BF254" i="4"/>
  <c r="BI270" i="4"/>
  <c r="BO300" i="4"/>
  <c r="BH295" i="4"/>
  <c r="BI295" i="4"/>
  <c r="BK272" i="4"/>
  <c r="BN272" i="4"/>
  <c r="BH253" i="4"/>
  <c r="BV253" i="4"/>
  <c r="BI247" i="4"/>
  <c r="BN247" i="4"/>
  <c r="BW239" i="4"/>
  <c r="BR239" i="4"/>
  <c r="BE316" i="4"/>
  <c r="BT316" i="4"/>
  <c r="BW334" i="4"/>
  <c r="BG334" i="4"/>
  <c r="BS322" i="4"/>
  <c r="BP322" i="4"/>
  <c r="BX318" i="4"/>
  <c r="BM318" i="4"/>
  <c r="BW308" i="4"/>
  <c r="BG308" i="4"/>
  <c r="BG306" i="4"/>
  <c r="BF306" i="4"/>
  <c r="BW306" i="4"/>
  <c r="BS302" i="4"/>
  <c r="BK302" i="4"/>
  <c r="BT302" i="4"/>
  <c r="BP302" i="4"/>
  <c r="BL302" i="4"/>
  <c r="BG302" i="4"/>
  <c r="BO302" i="4"/>
  <c r="BX302" i="4"/>
  <c r="BN302" i="4"/>
  <c r="BP300" i="4"/>
  <c r="BD300" i="4"/>
  <c r="BQ300" i="4"/>
  <c r="BS300" i="4"/>
  <c r="BK300" i="4"/>
  <c r="BH300" i="4"/>
  <c r="BI300" i="4"/>
  <c r="BW300" i="4"/>
  <c r="BG300" i="4"/>
  <c r="BL298" i="4"/>
  <c r="BU298" i="4"/>
  <c r="BE298" i="4"/>
  <c r="BW298" i="4"/>
  <c r="BO298" i="4"/>
  <c r="BG298" i="4"/>
  <c r="BT298" i="4"/>
  <c r="BK298" i="4"/>
  <c r="BH294" i="4"/>
  <c r="BX294" i="4"/>
  <c r="BU294" i="4"/>
  <c r="BE294" i="4"/>
  <c r="BW294" i="4"/>
  <c r="BO294" i="4"/>
  <c r="BG294" i="4"/>
  <c r="BS294" i="4"/>
  <c r="BT292" i="4"/>
  <c r="BD292" i="4"/>
  <c r="BI292" i="4"/>
  <c r="BS292" i="4"/>
  <c r="BK292" i="4"/>
  <c r="BL292" i="4"/>
  <c r="BQ292" i="4"/>
  <c r="BW292" i="4"/>
  <c r="BG292" i="4"/>
  <c r="BP290" i="4"/>
  <c r="BM290" i="4"/>
  <c r="BW290" i="4"/>
  <c r="BO290" i="4"/>
  <c r="BG290" i="4"/>
  <c r="BX290" i="4"/>
  <c r="BE290" i="4"/>
  <c r="BK290" i="4"/>
  <c r="BM286" i="4"/>
  <c r="BF286" i="4"/>
  <c r="BV286" i="4"/>
  <c r="BH286" i="4"/>
  <c r="BL286" i="4"/>
  <c r="BE286" i="4"/>
  <c r="BN286" i="4"/>
  <c r="BX286" i="4"/>
  <c r="BK284" i="4"/>
  <c r="BS284" i="4"/>
  <c r="BJ284" i="4"/>
  <c r="BD284" i="4"/>
  <c r="BL284" i="4"/>
  <c r="BO284" i="4"/>
  <c r="BR284" i="4"/>
  <c r="BT284" i="4"/>
  <c r="BE282" i="4"/>
  <c r="BM282" i="4"/>
  <c r="BU282" i="4"/>
  <c r="BN282" i="4"/>
  <c r="BX282" i="4"/>
  <c r="BL282" i="4"/>
  <c r="BQ282" i="4"/>
  <c r="BV282" i="4"/>
  <c r="BH282" i="4"/>
  <c r="BF274" i="4"/>
  <c r="BL274" i="4"/>
  <c r="BT274" i="4"/>
  <c r="BM274" i="4"/>
  <c r="BK274" i="4"/>
  <c r="BH274" i="4"/>
  <c r="BX274" i="4"/>
  <c r="BE274" i="4"/>
  <c r="BS274" i="4"/>
  <c r="BH270" i="4"/>
  <c r="BF270" i="4"/>
  <c r="BN270" i="4"/>
  <c r="BV270" i="4"/>
  <c r="BQ270" i="4"/>
  <c r="BW270" i="4"/>
  <c r="BG270" i="4"/>
  <c r="BR270" i="4"/>
  <c r="BO270" i="4"/>
  <c r="BE266" i="4"/>
  <c r="BG266" i="4"/>
  <c r="BO266" i="4"/>
  <c r="BW266" i="4"/>
  <c r="BR266" i="4"/>
  <c r="BX266" i="4"/>
  <c r="BL266" i="4"/>
  <c r="BK266" i="4"/>
  <c r="BJ266" i="4"/>
  <c r="BH266" i="4"/>
  <c r="BE258" i="4"/>
  <c r="BI258" i="4"/>
  <c r="BM258" i="4"/>
  <c r="BQ258" i="4"/>
  <c r="BU258" i="4"/>
  <c r="BK258" i="4"/>
  <c r="BS258" i="4"/>
  <c r="BV258" i="4"/>
  <c r="BN258" i="4"/>
  <c r="BF258" i="4"/>
  <c r="BT258" i="4"/>
  <c r="BL258" i="4"/>
  <c r="BE256" i="4"/>
  <c r="BI256" i="4"/>
  <c r="BM256" i="4"/>
  <c r="BQ256" i="4"/>
  <c r="BU256" i="4"/>
  <c r="BF256" i="4"/>
  <c r="BJ256" i="4"/>
  <c r="BN256" i="4"/>
  <c r="BR256" i="4"/>
  <c r="BV256" i="4"/>
  <c r="BD256" i="4"/>
  <c r="BE254" i="4"/>
  <c r="BG254" i="4"/>
  <c r="BK254" i="4"/>
  <c r="BO254" i="4"/>
  <c r="BS254" i="4"/>
  <c r="BW254" i="4"/>
  <c r="BH254" i="4"/>
  <c r="BL254" i="4"/>
  <c r="BP254" i="4"/>
  <c r="BT254" i="4"/>
  <c r="BX254" i="4"/>
  <c r="BD254" i="4"/>
  <c r="BG250" i="4"/>
  <c r="BK250" i="4"/>
  <c r="BO250" i="4"/>
  <c r="BS250" i="4"/>
  <c r="BW250" i="4"/>
  <c r="BL250" i="4"/>
  <c r="BT250" i="4"/>
  <c r="BF250" i="4"/>
  <c r="BN250" i="4"/>
  <c r="BV250" i="4"/>
  <c r="BE248" i="4"/>
  <c r="BI248" i="4"/>
  <c r="BM248" i="4"/>
  <c r="BQ248" i="4"/>
  <c r="BU248" i="4"/>
  <c r="BH248" i="4"/>
  <c r="BP248" i="4"/>
  <c r="BX248" i="4"/>
  <c r="BJ248" i="4"/>
  <c r="BR248" i="4"/>
  <c r="BD248" i="4"/>
  <c r="BG246" i="4"/>
  <c r="BK246" i="4"/>
  <c r="BO246" i="4"/>
  <c r="BS246" i="4"/>
  <c r="BW246" i="4"/>
  <c r="BL246" i="4"/>
  <c r="BT246" i="4"/>
  <c r="BF246" i="4"/>
  <c r="BN246" i="4"/>
  <c r="BV246" i="4"/>
  <c r="BD246" i="4"/>
  <c r="BG242" i="4"/>
  <c r="BK242" i="4"/>
  <c r="BO242" i="4"/>
  <c r="BS242" i="4"/>
  <c r="BW242" i="4"/>
  <c r="BL242" i="4"/>
  <c r="BT242" i="4"/>
  <c r="BF242" i="4"/>
  <c r="BN242" i="4"/>
  <c r="BV242" i="4"/>
  <c r="BF240" i="4"/>
  <c r="BJ240" i="4"/>
  <c r="BN240" i="4"/>
  <c r="BK240" i="4"/>
  <c r="BQ240" i="4"/>
  <c r="BU240" i="4"/>
  <c r="BI240" i="4"/>
  <c r="BT240" i="4"/>
  <c r="BE240" i="4"/>
  <c r="BR240" i="4"/>
  <c r="BD240" i="4"/>
  <c r="BH238" i="4"/>
  <c r="BL238" i="4"/>
  <c r="BP238" i="4"/>
  <c r="BT238" i="4"/>
  <c r="BX238" i="4"/>
  <c r="BK238" i="4"/>
  <c r="BS238" i="4"/>
  <c r="BI238" i="4"/>
  <c r="BE238" i="4"/>
  <c r="BU238" i="4"/>
  <c r="BD238" i="4"/>
  <c r="BH234" i="4"/>
  <c r="BL234" i="4"/>
  <c r="BP234" i="4"/>
  <c r="BT234" i="4"/>
  <c r="BX234" i="4"/>
  <c r="BK234" i="4"/>
  <c r="BS234" i="4"/>
  <c r="BI234" i="4"/>
  <c r="BE234" i="4"/>
  <c r="BU234" i="4"/>
  <c r="BF232" i="4"/>
  <c r="BJ232" i="4"/>
  <c r="BN232" i="4"/>
  <c r="BR232" i="4"/>
  <c r="BV232" i="4"/>
  <c r="BG232" i="4"/>
  <c r="BO232" i="4"/>
  <c r="BW232" i="4"/>
  <c r="BQ232" i="4"/>
  <c r="BM232" i="4"/>
  <c r="BD232" i="4"/>
  <c r="BE230" i="4"/>
  <c r="BX230" i="4"/>
  <c r="BT230" i="4"/>
  <c r="BP230" i="4"/>
  <c r="BL230" i="4"/>
  <c r="BH230" i="4"/>
  <c r="BH226" i="4"/>
  <c r="BL226" i="4"/>
  <c r="BP226" i="4"/>
  <c r="BT226" i="4"/>
  <c r="BX226" i="4"/>
  <c r="BQ226" i="4"/>
  <c r="BI226" i="4"/>
  <c r="BJ326" i="4"/>
  <c r="BE326" i="4"/>
  <c r="BU326" i="4"/>
  <c r="BR326" i="4"/>
  <c r="BP44" i="4"/>
  <c r="BT44" i="4"/>
  <c r="BK44" i="4"/>
  <c r="BH44" i="4"/>
  <c r="BM44" i="4"/>
  <c r="BE44" i="4"/>
  <c r="BL110" i="4"/>
  <c r="BF117" i="4"/>
  <c r="BI117" i="4"/>
  <c r="BU126" i="4"/>
  <c r="BP158" i="4"/>
  <c r="BH170" i="4"/>
  <c r="BX170" i="4"/>
  <c r="BG178" i="4"/>
  <c r="BO178" i="4"/>
  <c r="BW178" i="4"/>
  <c r="BG191" i="4"/>
  <c r="BO191" i="4"/>
  <c r="BW191" i="4"/>
  <c r="BK197" i="4"/>
  <c r="BS197" i="4"/>
  <c r="BG199" i="4"/>
  <c r="BO199" i="4"/>
  <c r="BW199" i="4"/>
  <c r="BK203" i="4"/>
  <c r="BS203" i="4"/>
  <c r="BG209" i="4"/>
  <c r="BO209" i="4"/>
  <c r="BW209" i="4"/>
  <c r="BK211" i="4"/>
  <c r="BS211" i="4"/>
  <c r="BG213" i="4"/>
  <c r="BO213" i="4"/>
  <c r="BW213" i="4"/>
  <c r="BD199" i="4"/>
  <c r="BE126" i="4"/>
  <c r="BJ138" i="4"/>
  <c r="BL158" i="4"/>
  <c r="BL170" i="4"/>
  <c r="BE178" i="4"/>
  <c r="BM178" i="4"/>
  <c r="BU178" i="4"/>
  <c r="BI191" i="4"/>
  <c r="BQ191" i="4"/>
  <c r="BE197" i="4"/>
  <c r="BM197" i="4"/>
  <c r="BU197" i="4"/>
  <c r="BI199" i="4"/>
  <c r="BQ199" i="4"/>
  <c r="BE203" i="4"/>
  <c r="BM203" i="4"/>
  <c r="BU203" i="4"/>
  <c r="BE209" i="4"/>
  <c r="BM209" i="4"/>
  <c r="BU209" i="4"/>
  <c r="BI211" i="4"/>
  <c r="BQ211" i="4"/>
  <c r="BE213" i="4"/>
  <c r="BM213" i="4"/>
  <c r="BU213" i="4"/>
  <c r="BD197" i="4"/>
  <c r="BD213" i="4"/>
  <c r="BM126" i="4"/>
  <c r="BI126" i="4"/>
  <c r="BS126" i="4"/>
  <c r="BK126" i="4"/>
  <c r="BX126" i="4"/>
  <c r="BT126" i="4"/>
  <c r="BP126" i="4"/>
  <c r="BL126" i="4"/>
  <c r="BV138" i="4"/>
  <c r="BF138" i="4"/>
  <c r="BT138" i="4"/>
  <c r="BL138" i="4"/>
  <c r="BW138" i="4"/>
  <c r="BS138" i="4"/>
  <c r="BO138" i="4"/>
  <c r="BK138" i="4"/>
  <c r="BD146" i="4"/>
  <c r="BN146" i="4"/>
  <c r="BX146" i="4"/>
  <c r="BP146" i="4"/>
  <c r="BH146" i="4"/>
  <c r="BU146" i="4"/>
  <c r="BQ146" i="4"/>
  <c r="BM146" i="4"/>
  <c r="BI146" i="4"/>
  <c r="BD158" i="4"/>
  <c r="BR158" i="4"/>
  <c r="BJ158" i="4"/>
  <c r="BW158" i="4"/>
  <c r="BS158" i="4"/>
  <c r="BO158" i="4"/>
  <c r="BK158" i="4"/>
  <c r="BD170" i="4"/>
  <c r="BR170" i="4"/>
  <c r="BJ170" i="4"/>
  <c r="BW170" i="4"/>
  <c r="BS170" i="4"/>
  <c r="BO170" i="4"/>
  <c r="BK170" i="4"/>
  <c r="BD178" i="4"/>
  <c r="BV178" i="4"/>
  <c r="BR178" i="4"/>
  <c r="BN178" i="4"/>
  <c r="BJ178" i="4"/>
  <c r="BV191" i="4"/>
  <c r="BR191" i="4"/>
  <c r="BN191" i="4"/>
  <c r="BJ191" i="4"/>
  <c r="BV197" i="4"/>
  <c r="BR197" i="4"/>
  <c r="BN197" i="4"/>
  <c r="BJ197" i="4"/>
  <c r="BV199" i="4"/>
  <c r="BR199" i="4"/>
  <c r="BN199" i="4"/>
  <c r="BJ199" i="4"/>
  <c r="BV203" i="4"/>
  <c r="BR203" i="4"/>
  <c r="BN203" i="4"/>
  <c r="BJ203" i="4"/>
  <c r="BX209" i="4"/>
  <c r="BT209" i="4"/>
  <c r="BP209" i="4"/>
  <c r="BL209" i="4"/>
  <c r="BX211" i="4"/>
  <c r="BT211" i="4"/>
  <c r="BP211" i="4"/>
  <c r="BL211" i="4"/>
  <c r="BX213" i="4"/>
  <c r="BT213" i="4"/>
  <c r="BP213" i="4"/>
  <c r="BL213" i="4"/>
  <c r="BG193" i="4"/>
  <c r="BE189" i="4"/>
  <c r="BU184" i="4"/>
  <c r="BM180" i="4"/>
  <c r="BP168" i="4"/>
  <c r="BH156" i="4"/>
  <c r="BK226" i="4"/>
  <c r="BS226" i="4"/>
  <c r="BI230" i="4"/>
  <c r="BM230" i="4"/>
  <c r="BQ230" i="4"/>
  <c r="BU230" i="4"/>
  <c r="BM226" i="4"/>
  <c r="BJ230" i="4"/>
  <c r="BR230" i="4"/>
  <c r="BD226" i="4"/>
  <c r="BD230" i="4"/>
  <c r="BR226" i="4"/>
  <c r="BJ226" i="4"/>
  <c r="BP258" i="4"/>
  <c r="BE232" i="4"/>
  <c r="BS232" i="4"/>
  <c r="BX232" i="4"/>
  <c r="BP232" i="4"/>
  <c r="BH232" i="4"/>
  <c r="BM240" i="4"/>
  <c r="BP240" i="4"/>
  <c r="BS240" i="4"/>
  <c r="BG240" i="4"/>
  <c r="BH240" i="4"/>
  <c r="BN248" i="4"/>
  <c r="BT248" i="4"/>
  <c r="BW248" i="4"/>
  <c r="BO248" i="4"/>
  <c r="BG248" i="4"/>
  <c r="BT256" i="4"/>
  <c r="BL256" i="4"/>
  <c r="BW256" i="4"/>
  <c r="BO256" i="4"/>
  <c r="BG256" i="4"/>
  <c r="BP233" i="4"/>
  <c r="BR258" i="4"/>
  <c r="BD242" i="4"/>
  <c r="BD258" i="4"/>
  <c r="BQ234" i="4"/>
  <c r="BO234" i="4"/>
  <c r="BV234" i="4"/>
  <c r="BN234" i="4"/>
  <c r="BF234" i="4"/>
  <c r="BQ238" i="4"/>
  <c r="BO238" i="4"/>
  <c r="BV238" i="4"/>
  <c r="BN238" i="4"/>
  <c r="BF238" i="4"/>
  <c r="BJ242" i="4"/>
  <c r="BP242" i="4"/>
  <c r="BU242" i="4"/>
  <c r="BM242" i="4"/>
  <c r="BE242" i="4"/>
  <c r="BJ246" i="4"/>
  <c r="BP246" i="4"/>
  <c r="BU246" i="4"/>
  <c r="BM246" i="4"/>
  <c r="BE246" i="4"/>
  <c r="BJ250" i="4"/>
  <c r="BP250" i="4"/>
  <c r="BU250" i="4"/>
  <c r="BM250" i="4"/>
  <c r="BE250" i="4"/>
  <c r="BR254" i="4"/>
  <c r="BJ254" i="4"/>
  <c r="BU254" i="4"/>
  <c r="BM254" i="4"/>
  <c r="BW258" i="4"/>
  <c r="BG258" i="4"/>
  <c r="BU274" i="4"/>
  <c r="BD266" i="4"/>
  <c r="BD270" i="4"/>
  <c r="BP274" i="4"/>
  <c r="BT282" i="4"/>
  <c r="BS290" i="4"/>
  <c r="BK294" i="4"/>
  <c r="BS298" i="4"/>
  <c r="BJ302" i="4"/>
  <c r="BM294" i="4"/>
  <c r="BM298" i="4"/>
  <c r="BW302" i="4"/>
  <c r="BI282" i="4"/>
  <c r="BG284" i="4"/>
  <c r="BP294" i="4"/>
  <c r="BF308" i="4"/>
  <c r="BT310" i="4"/>
  <c r="BM326" i="4"/>
  <c r="BN46" i="4"/>
  <c r="BL324" i="4"/>
  <c r="BU324" i="4"/>
  <c r="BR330" i="4"/>
  <c r="BX330" i="4"/>
  <c r="BH322" i="4"/>
  <c r="BX322" i="4"/>
  <c r="BM322" i="4"/>
  <c r="BP318" i="4"/>
  <c r="BS318" i="4"/>
  <c r="BG310" i="4"/>
  <c r="BW310" i="4"/>
  <c r="BF310" i="4"/>
  <c r="BO308" i="4"/>
  <c r="BT308" i="4"/>
  <c r="BO306" i="4"/>
  <c r="BT306" i="4"/>
  <c r="BF302" i="4"/>
  <c r="BH302" i="4"/>
  <c r="BD302" i="4"/>
  <c r="BU302" i="4"/>
  <c r="BQ302" i="4"/>
  <c r="BM302" i="4"/>
  <c r="BI302" i="4"/>
  <c r="BV302" i="4"/>
  <c r="BL300" i="4"/>
  <c r="BT300" i="4"/>
  <c r="BU300" i="4"/>
  <c r="BM300" i="4"/>
  <c r="BE300" i="4"/>
  <c r="BH298" i="4"/>
  <c r="BP298" i="4"/>
  <c r="BX298" i="4"/>
  <c r="BD298" i="4"/>
  <c r="BQ298" i="4"/>
  <c r="BI298" i="4"/>
  <c r="BL294" i="4"/>
  <c r="BT294" i="4"/>
  <c r="BD294" i="4"/>
  <c r="BQ294" i="4"/>
  <c r="BI294" i="4"/>
  <c r="BH292" i="4"/>
  <c r="BP292" i="4"/>
  <c r="BX292" i="4"/>
  <c r="BU292" i="4"/>
  <c r="BM292" i="4"/>
  <c r="BE292" i="4"/>
  <c r="BL290" i="4"/>
  <c r="BT290" i="4"/>
  <c r="BD290" i="4"/>
  <c r="BQ290" i="4"/>
  <c r="BI290" i="4"/>
  <c r="BI286" i="4"/>
  <c r="BQ286" i="4"/>
  <c r="BW286" i="4"/>
  <c r="BJ286" i="4"/>
  <c r="BR286" i="4"/>
  <c r="BD286" i="4"/>
  <c r="BP286" i="4"/>
  <c r="BE284" i="4"/>
  <c r="BI284" i="4"/>
  <c r="BM284" i="4"/>
  <c r="BQ284" i="4"/>
  <c r="BU284" i="4"/>
  <c r="BF284" i="4"/>
  <c r="BN284" i="4"/>
  <c r="BV284" i="4"/>
  <c r="BX284" i="4"/>
  <c r="BH284" i="4"/>
  <c r="BG282" i="4"/>
  <c r="BK282" i="4"/>
  <c r="BO282" i="4"/>
  <c r="BS282" i="4"/>
  <c r="BW282" i="4"/>
  <c r="BJ282" i="4"/>
  <c r="BR282" i="4"/>
  <c r="BD282" i="4"/>
  <c r="BP282" i="4"/>
  <c r="BF326" i="4"/>
  <c r="BN326" i="4"/>
  <c r="BV326" i="4"/>
  <c r="BI326" i="4"/>
  <c r="BQ326" i="4"/>
  <c r="BD326" i="4"/>
  <c r="BQ33" i="4"/>
  <c r="BD33" i="4"/>
  <c r="BT324" i="4"/>
  <c r="BE324" i="4"/>
  <c r="BL316" i="4"/>
  <c r="BK316" i="4"/>
  <c r="BU316" i="4"/>
  <c r="BM345" i="4"/>
  <c r="BE345" i="4"/>
  <c r="BE340" i="4"/>
  <c r="BU340" i="4"/>
  <c r="BN340" i="4"/>
  <c r="BP340" i="4"/>
  <c r="BO334" i="4"/>
  <c r="BH334" i="4"/>
  <c r="BO330" i="4"/>
  <c r="BU330" i="4"/>
  <c r="BG330" i="4"/>
  <c r="BL322" i="4"/>
  <c r="BT322" i="4"/>
  <c r="BK322" i="4"/>
  <c r="BE322" i="4"/>
  <c r="BU322" i="4"/>
  <c r="BL318" i="4"/>
  <c r="BT318" i="4"/>
  <c r="BK318" i="4"/>
  <c r="BE318" i="4"/>
  <c r="BU318" i="4"/>
  <c r="BD318" i="4"/>
  <c r="BK310" i="4"/>
  <c r="BS310" i="4"/>
  <c r="BL310" i="4"/>
  <c r="BJ310" i="4"/>
  <c r="BV310" i="4"/>
  <c r="BD310" i="4"/>
  <c r="BK308" i="4"/>
  <c r="BS308" i="4"/>
  <c r="BL308" i="4"/>
  <c r="BJ308" i="4"/>
  <c r="BV308" i="4"/>
  <c r="BK306" i="4"/>
  <c r="BS306" i="4"/>
  <c r="BL306" i="4"/>
  <c r="BJ306" i="4"/>
  <c r="BV306" i="4"/>
  <c r="BF300" i="4"/>
  <c r="BJ300" i="4"/>
  <c r="BN300" i="4"/>
  <c r="BR300" i="4"/>
  <c r="BV300" i="4"/>
  <c r="BF298" i="4"/>
  <c r="BJ298" i="4"/>
  <c r="BN298" i="4"/>
  <c r="BR298" i="4"/>
  <c r="BV298" i="4"/>
  <c r="BF294" i="4"/>
  <c r="BJ294" i="4"/>
  <c r="BN294" i="4"/>
  <c r="BR294" i="4"/>
  <c r="BV294" i="4"/>
  <c r="BF292" i="4"/>
  <c r="BJ292" i="4"/>
  <c r="BN292" i="4"/>
  <c r="BR292" i="4"/>
  <c r="BV292" i="4"/>
  <c r="BF290" i="4"/>
  <c r="BJ290" i="4"/>
  <c r="BN290" i="4"/>
  <c r="BR290" i="4"/>
  <c r="BV290" i="4"/>
  <c r="BG286" i="4"/>
  <c r="BK286" i="4"/>
  <c r="BO286" i="4"/>
  <c r="BS286" i="4"/>
  <c r="BH326" i="4"/>
  <c r="BL326" i="4"/>
  <c r="BP326" i="4"/>
  <c r="BT326" i="4"/>
  <c r="BX326" i="4"/>
  <c r="BG326" i="4"/>
  <c r="BK326" i="4"/>
  <c r="BO326" i="4"/>
  <c r="BS326" i="4"/>
  <c r="BW326" i="4"/>
  <c r="AG351" i="4"/>
  <c r="AD352" i="4"/>
  <c r="AD368" i="4" s="1"/>
  <c r="AD351" i="4"/>
  <c r="AD367" i="4" s="1"/>
  <c r="BP312" i="4"/>
  <c r="BO320" i="4"/>
  <c r="BW276" i="4"/>
  <c r="BV264" i="4"/>
  <c r="BT345" i="4"/>
  <c r="BR345" i="4"/>
  <c r="BL301" i="4"/>
  <c r="BW289" i="4"/>
  <c r="BX263" i="4"/>
  <c r="BT266" i="4"/>
  <c r="BO269" i="4"/>
  <c r="BK270" i="4"/>
  <c r="BS270" i="4"/>
  <c r="BO271" i="4"/>
  <c r="BG274" i="4"/>
  <c r="BO274" i="4"/>
  <c r="BW274" i="4"/>
  <c r="BV275" i="4"/>
  <c r="BR269" i="4"/>
  <c r="BU267" i="4"/>
  <c r="BV263" i="4"/>
  <c r="BR261" i="4"/>
  <c r="BP266" i="4"/>
  <c r="BE270" i="4"/>
  <c r="BM270" i="4"/>
  <c r="BU270" i="4"/>
  <c r="BI274" i="4"/>
  <c r="BQ274" i="4"/>
  <c r="BV266" i="4"/>
  <c r="BN266" i="4"/>
  <c r="BF266" i="4"/>
  <c r="BU266" i="4"/>
  <c r="BQ266" i="4"/>
  <c r="BM266" i="4"/>
  <c r="BI266" i="4"/>
  <c r="BX270" i="4"/>
  <c r="BT270" i="4"/>
  <c r="BP270" i="4"/>
  <c r="BL270" i="4"/>
  <c r="BD274" i="4"/>
  <c r="BV274" i="4"/>
  <c r="BR274" i="4"/>
  <c r="BN274" i="4"/>
  <c r="BJ274" i="4"/>
  <c r="BJ241" i="4"/>
  <c r="BM235" i="4"/>
  <c r="BL218" i="4"/>
  <c r="BT218" i="4"/>
  <c r="BG218" i="4"/>
  <c r="BO218" i="4"/>
  <c r="BW218" i="4"/>
  <c r="BL121" i="4"/>
  <c r="BT121" i="4"/>
  <c r="BJ121" i="4"/>
  <c r="BR121" i="4"/>
  <c r="BU121" i="4"/>
  <c r="BQ121" i="4"/>
  <c r="BM121" i="4"/>
  <c r="BI121" i="4"/>
  <c r="BE121" i="4"/>
  <c r="BG186" i="4"/>
  <c r="BG207" i="4"/>
  <c r="BO207" i="4"/>
  <c r="BW207" i="4"/>
  <c r="BT186" i="4"/>
  <c r="BI207" i="4"/>
  <c r="BQ207" i="4"/>
  <c r="BD134" i="4"/>
  <c r="BM134" i="4"/>
  <c r="BT134" i="4"/>
  <c r="BI134" i="4"/>
  <c r="BU134" i="4"/>
  <c r="BQ134" i="4"/>
  <c r="BK134" i="4"/>
  <c r="BN134" i="4"/>
  <c r="BJ134" i="4"/>
  <c r="BX142" i="4"/>
  <c r="BX207" i="4"/>
  <c r="BT207" i="4"/>
  <c r="BP207" i="4"/>
  <c r="BL207" i="4"/>
  <c r="BW193" i="4"/>
  <c r="BR193" i="4"/>
  <c r="BU189" i="4"/>
  <c r="BK189" i="4"/>
  <c r="BL189" i="4"/>
  <c r="BE184" i="4"/>
  <c r="BV184" i="4"/>
  <c r="BT110" i="4"/>
  <c r="BD110" i="4"/>
  <c r="BG268" i="4"/>
  <c r="BT268" i="4"/>
  <c r="BE259" i="4"/>
  <c r="BU259" i="4"/>
  <c r="BP259" i="4"/>
  <c r="BO257" i="4"/>
  <c r="BJ257" i="4"/>
  <c r="BI255" i="4"/>
  <c r="BD255" i="4"/>
  <c r="BT255" i="4"/>
  <c r="BQ253" i="4"/>
  <c r="BN253" i="4"/>
  <c r="BM251" i="4"/>
  <c r="BP251" i="4"/>
  <c r="BV251" i="4"/>
  <c r="BG249" i="4"/>
  <c r="BW249" i="4"/>
  <c r="BJ249" i="4"/>
  <c r="BQ247" i="4"/>
  <c r="BX247" i="4"/>
  <c r="BL245" i="4"/>
  <c r="BR245" i="4"/>
  <c r="BM243" i="4"/>
  <c r="BV243" i="4"/>
  <c r="BL237" i="4"/>
  <c r="BI237" i="4"/>
  <c r="BP223" i="4"/>
  <c r="BS223" i="4"/>
  <c r="BJ221" i="4"/>
  <c r="BG221" i="4"/>
  <c r="BM221" i="4"/>
  <c r="BR180" i="4"/>
  <c r="BS180" i="4"/>
  <c r="BL176" i="4"/>
  <c r="BG176" i="4"/>
  <c r="BQ176" i="4"/>
  <c r="BE172" i="4"/>
  <c r="BU172" i="4"/>
  <c r="BH172" i="4"/>
  <c r="BO168" i="4"/>
  <c r="BR168" i="4"/>
  <c r="BI164" i="4"/>
  <c r="BF164" i="4"/>
  <c r="BX164" i="4"/>
  <c r="BS160" i="4"/>
  <c r="BD160" i="4"/>
  <c r="BM156" i="4"/>
  <c r="BN156" i="4"/>
  <c r="BT156" i="4"/>
  <c r="BG152" i="4"/>
  <c r="BW152" i="4"/>
  <c r="BP152" i="4"/>
  <c r="BQ148" i="4"/>
  <c r="BV148" i="4"/>
  <c r="BK144" i="4"/>
  <c r="BL144" i="4"/>
  <c r="BJ144" i="4"/>
  <c r="BE140" i="4"/>
  <c r="BU140" i="4"/>
  <c r="BN140" i="4"/>
  <c r="BO136" i="4"/>
  <c r="BT136" i="4"/>
  <c r="BJ132" i="4"/>
  <c r="BG132" i="4"/>
  <c r="BU132" i="4"/>
  <c r="BT128" i="4"/>
  <c r="BI128" i="4"/>
  <c r="BN222" i="4"/>
  <c r="BG222" i="4"/>
  <c r="BK108" i="4"/>
  <c r="BD108" i="4"/>
  <c r="BV125" i="4"/>
  <c r="BE109" i="4"/>
  <c r="BG113" i="4"/>
  <c r="BS125" i="4"/>
  <c r="BT111" i="4"/>
  <c r="BO186" i="4"/>
  <c r="BX186" i="4"/>
  <c r="BP186" i="4"/>
  <c r="BH186" i="4"/>
  <c r="BG162" i="4"/>
  <c r="BT201" i="4"/>
  <c r="BD193" i="4"/>
  <c r="BI193" i="4"/>
  <c r="BO193" i="4"/>
  <c r="BV193" i="4"/>
  <c r="BN193" i="4"/>
  <c r="BF193" i="4"/>
  <c r="BM189" i="4"/>
  <c r="BS189" i="4"/>
  <c r="BX189" i="4"/>
  <c r="BP189" i="4"/>
  <c r="BH189" i="4"/>
  <c r="BM184" i="4"/>
  <c r="BS184" i="4"/>
  <c r="BD184" i="4"/>
  <c r="BP184" i="4"/>
  <c r="BD180" i="4"/>
  <c r="BW176" i="4"/>
  <c r="BT172" i="4"/>
  <c r="BM172" i="4"/>
  <c r="BW168" i="4"/>
  <c r="BV164" i="4"/>
  <c r="BL160" i="4"/>
  <c r="BK160" i="4"/>
  <c r="BU156" i="4"/>
  <c r="BR152" i="4"/>
  <c r="BX148" i="4"/>
  <c r="BI148" i="4"/>
  <c r="BS144" i="4"/>
  <c r="BP140" i="4"/>
  <c r="BV136" i="4"/>
  <c r="BG136" i="4"/>
  <c r="BR132" i="4"/>
  <c r="BK128" i="4"/>
  <c r="BS224" i="4"/>
  <c r="BR224" i="4"/>
  <c r="BI223" i="4"/>
  <c r="BH223" i="4"/>
  <c r="BR221" i="4"/>
  <c r="BR257" i="4"/>
  <c r="BG257" i="4"/>
  <c r="BQ255" i="4"/>
  <c r="BD253" i="4"/>
  <c r="BF251" i="4"/>
  <c r="BE251" i="4"/>
  <c r="BO249" i="4"/>
  <c r="BH247" i="4"/>
  <c r="BD245" i="4"/>
  <c r="BP243" i="4"/>
  <c r="BG241" i="4"/>
  <c r="BK237" i="4"/>
  <c r="BF235" i="4"/>
  <c r="BU272" i="4"/>
  <c r="BW268" i="4"/>
  <c r="BQ301" i="4"/>
  <c r="BT299" i="4"/>
  <c r="BS337" i="4"/>
  <c r="BH337" i="4"/>
  <c r="BG335" i="4"/>
  <c r="BW335" i="4"/>
  <c r="BX335" i="4"/>
  <c r="BF301" i="4"/>
  <c r="BJ301" i="4"/>
  <c r="BN301" i="4"/>
  <c r="BR301" i="4"/>
  <c r="BV301" i="4"/>
  <c r="BG301" i="4"/>
  <c r="BO301" i="4"/>
  <c r="BW301" i="4"/>
  <c r="BE301" i="4"/>
  <c r="BM301" i="4"/>
  <c r="BU301" i="4"/>
  <c r="BH301" i="4"/>
  <c r="BP301" i="4"/>
  <c r="BX301" i="4"/>
  <c r="BS301" i="4"/>
  <c r="BI301" i="4"/>
  <c r="BF299" i="4"/>
  <c r="BJ299" i="4"/>
  <c r="BN299" i="4"/>
  <c r="BR299" i="4"/>
  <c r="BV299" i="4"/>
  <c r="BH299" i="4"/>
  <c r="BP299" i="4"/>
  <c r="BX299" i="4"/>
  <c r="BK299" i="4"/>
  <c r="BS299" i="4"/>
  <c r="BD299" i="4"/>
  <c r="BI299" i="4"/>
  <c r="BQ299" i="4"/>
  <c r="BL299" i="4"/>
  <c r="BG299" i="4"/>
  <c r="BW299" i="4"/>
  <c r="BM299" i="4"/>
  <c r="BH297" i="4"/>
  <c r="BL297" i="4"/>
  <c r="BP297" i="4"/>
  <c r="BT297" i="4"/>
  <c r="BX297" i="4"/>
  <c r="BK297" i="4"/>
  <c r="BS297" i="4"/>
  <c r="BD297" i="4"/>
  <c r="BI297" i="4"/>
  <c r="BQ297" i="4"/>
  <c r="BJ297" i="4"/>
  <c r="BR297" i="4"/>
  <c r="BG297" i="4"/>
  <c r="BW297" i="4"/>
  <c r="BM297" i="4"/>
  <c r="BF297" i="4"/>
  <c r="BV297" i="4"/>
  <c r="BE297" i="4"/>
  <c r="BF295" i="4"/>
  <c r="BJ295" i="4"/>
  <c r="BN295" i="4"/>
  <c r="BR295" i="4"/>
  <c r="BV295" i="4"/>
  <c r="BG295" i="4"/>
  <c r="BO295" i="4"/>
  <c r="BW295" i="4"/>
  <c r="BE295" i="4"/>
  <c r="BM295" i="4"/>
  <c r="BU295" i="4"/>
  <c r="BL295" i="4"/>
  <c r="BT295" i="4"/>
  <c r="BK295" i="4"/>
  <c r="BD295" i="4"/>
  <c r="BQ295" i="4"/>
  <c r="BP295" i="4"/>
  <c r="BS295" i="4"/>
  <c r="BH293" i="4"/>
  <c r="BL293" i="4"/>
  <c r="BP293" i="4"/>
  <c r="BT293" i="4"/>
  <c r="BX293" i="4"/>
  <c r="BK293" i="4"/>
  <c r="BS293" i="4"/>
  <c r="BD293" i="4"/>
  <c r="BI293" i="4"/>
  <c r="BQ293" i="4"/>
  <c r="BF293" i="4"/>
  <c r="BN293" i="4"/>
  <c r="BV293" i="4"/>
  <c r="BO293" i="4"/>
  <c r="BE293" i="4"/>
  <c r="BU293" i="4"/>
  <c r="BJ293" i="4"/>
  <c r="BG293" i="4"/>
  <c r="BM293" i="4"/>
  <c r="BF291" i="4"/>
  <c r="BJ291" i="4"/>
  <c r="BN291" i="4"/>
  <c r="BR291" i="4"/>
  <c r="BV291" i="4"/>
  <c r="BG291" i="4"/>
  <c r="BO291" i="4"/>
  <c r="BW291" i="4"/>
  <c r="BE291" i="4"/>
  <c r="BM291" i="4"/>
  <c r="BU291" i="4"/>
  <c r="BH291" i="4"/>
  <c r="BP291" i="4"/>
  <c r="BX291" i="4"/>
  <c r="BS291" i="4"/>
  <c r="BI291" i="4"/>
  <c r="BT291" i="4"/>
  <c r="BD291" i="4"/>
  <c r="BG289" i="4"/>
  <c r="BK289" i="4"/>
  <c r="BF289" i="4"/>
  <c r="BN289" i="4"/>
  <c r="BR289" i="4"/>
  <c r="BV289" i="4"/>
  <c r="BH289" i="4"/>
  <c r="BS289" i="4"/>
  <c r="BD289" i="4"/>
  <c r="BQ289" i="4"/>
  <c r="BI289" i="4"/>
  <c r="BJ289" i="4"/>
  <c r="BT289" i="4"/>
  <c r="BO289" i="4"/>
  <c r="BL289" i="4"/>
  <c r="BM289" i="4"/>
  <c r="BX289" i="4"/>
  <c r="BU289" i="4"/>
  <c r="BG287" i="4"/>
  <c r="BO287" i="4"/>
  <c r="BW287" i="4"/>
  <c r="BR287" i="4"/>
  <c r="BP287" i="4"/>
  <c r="BD287" i="4"/>
  <c r="BT287" i="4"/>
  <c r="BS287" i="4"/>
  <c r="BH287" i="4"/>
  <c r="BL287" i="4"/>
  <c r="BK287" i="4"/>
  <c r="BX287" i="4"/>
  <c r="BI285" i="4"/>
  <c r="BQ285" i="4"/>
  <c r="BF285" i="4"/>
  <c r="BV285" i="4"/>
  <c r="BD285" i="4"/>
  <c r="BM285" i="4"/>
  <c r="BN285" i="4"/>
  <c r="BT285" i="4"/>
  <c r="BU285" i="4"/>
  <c r="BK283" i="4"/>
  <c r="BS283" i="4"/>
  <c r="BJ283" i="4"/>
  <c r="BH283" i="4"/>
  <c r="BL283" i="4"/>
  <c r="BG283" i="4"/>
  <c r="BW283" i="4"/>
  <c r="BX283" i="4"/>
  <c r="BR283" i="4"/>
  <c r="BE281" i="4"/>
  <c r="BM281" i="4"/>
  <c r="BU281" i="4"/>
  <c r="BN281" i="4"/>
  <c r="BP281" i="4"/>
  <c r="BT281" i="4"/>
  <c r="BQ281" i="4"/>
  <c r="BV281" i="4"/>
  <c r="BI281" i="4"/>
  <c r="BD281" i="4"/>
  <c r="BF276" i="4"/>
  <c r="BJ276" i="4"/>
  <c r="BN276" i="4"/>
  <c r="BR276" i="4"/>
  <c r="BV276" i="4"/>
  <c r="BD276" i="4"/>
  <c r="BK276" i="4"/>
  <c r="BS276" i="4"/>
  <c r="BE276" i="4"/>
  <c r="BM276" i="4"/>
  <c r="BU276" i="4"/>
  <c r="BH276" i="4"/>
  <c r="BP276" i="4"/>
  <c r="BX276" i="4"/>
  <c r="BO276" i="4"/>
  <c r="BI276" i="4"/>
  <c r="BH272" i="4"/>
  <c r="BL272" i="4"/>
  <c r="BP272" i="4"/>
  <c r="BT272" i="4"/>
  <c r="BX272" i="4"/>
  <c r="BG272" i="4"/>
  <c r="BO272" i="4"/>
  <c r="BW272" i="4"/>
  <c r="BI272" i="4"/>
  <c r="BQ272" i="4"/>
  <c r="BJ272" i="4"/>
  <c r="BR272" i="4"/>
  <c r="BD272" i="4"/>
  <c r="BS272" i="4"/>
  <c r="BM272" i="4"/>
  <c r="BE268" i="4"/>
  <c r="BI268" i="4"/>
  <c r="BM268" i="4"/>
  <c r="BQ268" i="4"/>
  <c r="BU268" i="4"/>
  <c r="BF268" i="4"/>
  <c r="BN268" i="4"/>
  <c r="BV268" i="4"/>
  <c r="BL268" i="4"/>
  <c r="BH268" i="4"/>
  <c r="BX268" i="4"/>
  <c r="BK268" i="4"/>
  <c r="BS268" i="4"/>
  <c r="BJ268" i="4"/>
  <c r="BD268" i="4"/>
  <c r="BP268" i="4"/>
  <c r="BG264" i="4"/>
  <c r="BK264" i="4"/>
  <c r="BO264" i="4"/>
  <c r="BS264" i="4"/>
  <c r="BW264" i="4"/>
  <c r="BJ264" i="4"/>
  <c r="BR264" i="4"/>
  <c r="BD264" i="4"/>
  <c r="BT264" i="4"/>
  <c r="BP264" i="4"/>
  <c r="BE264" i="4"/>
  <c r="BM264" i="4"/>
  <c r="BU264" i="4"/>
  <c r="BN264" i="4"/>
  <c r="BL264" i="4"/>
  <c r="BX264" i="4"/>
  <c r="BG259" i="4"/>
  <c r="BK259" i="4"/>
  <c r="BO259" i="4"/>
  <c r="BS259" i="4"/>
  <c r="BW259" i="4"/>
  <c r="BT259" i="4"/>
  <c r="BL259" i="4"/>
  <c r="BE257" i="4"/>
  <c r="BI257" i="4"/>
  <c r="BM257" i="4"/>
  <c r="BQ257" i="4"/>
  <c r="BU257" i="4"/>
  <c r="BD257" i="4"/>
  <c r="BH257" i="4"/>
  <c r="BL257" i="4"/>
  <c r="BP257" i="4"/>
  <c r="BT257" i="4"/>
  <c r="BX257" i="4"/>
  <c r="BG255" i="4"/>
  <c r="BK255" i="4"/>
  <c r="BO255" i="4"/>
  <c r="BS255" i="4"/>
  <c r="BW255" i="4"/>
  <c r="BF255" i="4"/>
  <c r="BJ255" i="4"/>
  <c r="BN255" i="4"/>
  <c r="BR255" i="4"/>
  <c r="BV255" i="4"/>
  <c r="BE253" i="4"/>
  <c r="BI253" i="4"/>
  <c r="BK253" i="4"/>
  <c r="BO253" i="4"/>
  <c r="BS253" i="4"/>
  <c r="BW253" i="4"/>
  <c r="BF253" i="4"/>
  <c r="BL253" i="4"/>
  <c r="BP253" i="4"/>
  <c r="BT253" i="4"/>
  <c r="BX253" i="4"/>
  <c r="BG251" i="4"/>
  <c r="BK251" i="4"/>
  <c r="BO251" i="4"/>
  <c r="BS251" i="4"/>
  <c r="BW251" i="4"/>
  <c r="BL251" i="4"/>
  <c r="BT251" i="4"/>
  <c r="BD251" i="4"/>
  <c r="BJ251" i="4"/>
  <c r="BR251" i="4"/>
  <c r="BE249" i="4"/>
  <c r="BI249" i="4"/>
  <c r="BM249" i="4"/>
  <c r="BQ249" i="4"/>
  <c r="BU249" i="4"/>
  <c r="BH249" i="4"/>
  <c r="BP249" i="4"/>
  <c r="BX249" i="4"/>
  <c r="BF249" i="4"/>
  <c r="BN249" i="4"/>
  <c r="BV249" i="4"/>
  <c r="BG247" i="4"/>
  <c r="BK247" i="4"/>
  <c r="BO247" i="4"/>
  <c r="BS247" i="4"/>
  <c r="BW247" i="4"/>
  <c r="BL247" i="4"/>
  <c r="BT247" i="4"/>
  <c r="BD247" i="4"/>
  <c r="BJ247" i="4"/>
  <c r="BR247" i="4"/>
  <c r="BE245" i="4"/>
  <c r="BI245" i="4"/>
  <c r="BM245" i="4"/>
  <c r="BQ245" i="4"/>
  <c r="BG245" i="4"/>
  <c r="BO245" i="4"/>
  <c r="BU245" i="4"/>
  <c r="BH245" i="4"/>
  <c r="BP245" i="4"/>
  <c r="BX245" i="4"/>
  <c r="BF245" i="4"/>
  <c r="BN245" i="4"/>
  <c r="BV245" i="4"/>
  <c r="BG243" i="4"/>
  <c r="BK243" i="4"/>
  <c r="BO243" i="4"/>
  <c r="BS243" i="4"/>
  <c r="BW243" i="4"/>
  <c r="BL243" i="4"/>
  <c r="BT243" i="4"/>
  <c r="BD243" i="4"/>
  <c r="BJ243" i="4"/>
  <c r="BR243" i="4"/>
  <c r="BI243" i="4"/>
  <c r="BQ243" i="4"/>
  <c r="BH243" i="4"/>
  <c r="BX243" i="4"/>
  <c r="BN243" i="4"/>
  <c r="BE241" i="4"/>
  <c r="BI241" i="4"/>
  <c r="BM241" i="4"/>
  <c r="BQ241" i="4"/>
  <c r="BU241" i="4"/>
  <c r="BH241" i="4"/>
  <c r="BP241" i="4"/>
  <c r="BX241" i="4"/>
  <c r="BF241" i="4"/>
  <c r="BN241" i="4"/>
  <c r="BV241" i="4"/>
  <c r="BK241" i="4"/>
  <c r="BS241" i="4"/>
  <c r="BL241" i="4"/>
  <c r="BD241" i="4"/>
  <c r="BR241" i="4"/>
  <c r="BH239" i="4"/>
  <c r="BL239" i="4"/>
  <c r="BP239" i="4"/>
  <c r="BT239" i="4"/>
  <c r="BX239" i="4"/>
  <c r="BK239" i="4"/>
  <c r="BS239" i="4"/>
  <c r="BE239" i="4"/>
  <c r="BU239" i="4"/>
  <c r="BI239" i="4"/>
  <c r="BF239" i="4"/>
  <c r="BN239" i="4"/>
  <c r="BV239" i="4"/>
  <c r="BO239" i="4"/>
  <c r="BM239" i="4"/>
  <c r="BQ239" i="4"/>
  <c r="BF237" i="4"/>
  <c r="BJ237" i="4"/>
  <c r="BN237" i="4"/>
  <c r="BR237" i="4"/>
  <c r="BV237" i="4"/>
  <c r="BG237" i="4"/>
  <c r="BO237" i="4"/>
  <c r="BW237" i="4"/>
  <c r="BM237" i="4"/>
  <c r="BD237" i="4"/>
  <c r="BQ237" i="4"/>
  <c r="BH237" i="4"/>
  <c r="BP237" i="4"/>
  <c r="BX237" i="4"/>
  <c r="BS237" i="4"/>
  <c r="BU237" i="4"/>
  <c r="BH235" i="4"/>
  <c r="BL235" i="4"/>
  <c r="BP235" i="4"/>
  <c r="BT235" i="4"/>
  <c r="BX235" i="4"/>
  <c r="BK235" i="4"/>
  <c r="BS235" i="4"/>
  <c r="BE235" i="4"/>
  <c r="BU235" i="4"/>
  <c r="BI235" i="4"/>
  <c r="BJ235" i="4"/>
  <c r="BR235" i="4"/>
  <c r="BG235" i="4"/>
  <c r="BW235" i="4"/>
  <c r="BD235" i="4"/>
  <c r="BF233" i="4"/>
  <c r="BJ233" i="4"/>
  <c r="BN233" i="4"/>
  <c r="BR233" i="4"/>
  <c r="BV233" i="4"/>
  <c r="BG233" i="4"/>
  <c r="BO233" i="4"/>
  <c r="BW233" i="4"/>
  <c r="BM233" i="4"/>
  <c r="BD233" i="4"/>
  <c r="BQ233" i="4"/>
  <c r="BL233" i="4"/>
  <c r="BT233" i="4"/>
  <c r="BK233" i="4"/>
  <c r="BE233" i="4"/>
  <c r="BI233" i="4"/>
  <c r="BF223" i="4"/>
  <c r="BJ223" i="4"/>
  <c r="BN223" i="4"/>
  <c r="BR223" i="4"/>
  <c r="BV223" i="4"/>
  <c r="BG223" i="4"/>
  <c r="BO223" i="4"/>
  <c r="BW223" i="4"/>
  <c r="BE223" i="4"/>
  <c r="BM223" i="4"/>
  <c r="BU223" i="4"/>
  <c r="BH221" i="4"/>
  <c r="BL221" i="4"/>
  <c r="BP221" i="4"/>
  <c r="BT221" i="4"/>
  <c r="BX221" i="4"/>
  <c r="BK221" i="4"/>
  <c r="BS221" i="4"/>
  <c r="BD221" i="4"/>
  <c r="BI221" i="4"/>
  <c r="BQ221" i="4"/>
  <c r="BF184" i="4"/>
  <c r="BJ184" i="4"/>
  <c r="BN184" i="4"/>
  <c r="BR184" i="4"/>
  <c r="BH180" i="4"/>
  <c r="BL180" i="4"/>
  <c r="BP180" i="4"/>
  <c r="BT180" i="4"/>
  <c r="BX180" i="4"/>
  <c r="BG180" i="4"/>
  <c r="BO180" i="4"/>
  <c r="BW180" i="4"/>
  <c r="BI180" i="4"/>
  <c r="BQ180" i="4"/>
  <c r="BF176" i="4"/>
  <c r="BJ176" i="4"/>
  <c r="BN176" i="4"/>
  <c r="BR176" i="4"/>
  <c r="BV176" i="4"/>
  <c r="BD176" i="4"/>
  <c r="BK176" i="4"/>
  <c r="BS176" i="4"/>
  <c r="BE176" i="4"/>
  <c r="BM176" i="4"/>
  <c r="BU176" i="4"/>
  <c r="BG172" i="4"/>
  <c r="BK172" i="4"/>
  <c r="BO172" i="4"/>
  <c r="BS172" i="4"/>
  <c r="BF172" i="4"/>
  <c r="BN172" i="4"/>
  <c r="BV172" i="4"/>
  <c r="BD172" i="4"/>
  <c r="BP172" i="4"/>
  <c r="BL172" i="4"/>
  <c r="BE168" i="4"/>
  <c r="BI168" i="4"/>
  <c r="BM168" i="4"/>
  <c r="BQ168" i="4"/>
  <c r="BU168" i="4"/>
  <c r="BF168" i="4"/>
  <c r="BN168" i="4"/>
  <c r="BV168" i="4"/>
  <c r="BH168" i="4"/>
  <c r="BX168" i="4"/>
  <c r="BT168" i="4"/>
  <c r="BG164" i="4"/>
  <c r="BK164" i="4"/>
  <c r="BO164" i="4"/>
  <c r="BS164" i="4"/>
  <c r="BW164" i="4"/>
  <c r="BJ164" i="4"/>
  <c r="BR164" i="4"/>
  <c r="BD164" i="4"/>
  <c r="BP164" i="4"/>
  <c r="BL164" i="4"/>
  <c r="BE160" i="4"/>
  <c r="BI160" i="4"/>
  <c r="BM160" i="4"/>
  <c r="BQ160" i="4"/>
  <c r="BU160" i="4"/>
  <c r="BF160" i="4"/>
  <c r="BN160" i="4"/>
  <c r="BV160" i="4"/>
  <c r="BH160" i="4"/>
  <c r="BX160" i="4"/>
  <c r="BT160" i="4"/>
  <c r="BG156" i="4"/>
  <c r="BK156" i="4"/>
  <c r="BO156" i="4"/>
  <c r="BS156" i="4"/>
  <c r="BW156" i="4"/>
  <c r="BJ156" i="4"/>
  <c r="BR156" i="4"/>
  <c r="BD156" i="4"/>
  <c r="BP156" i="4"/>
  <c r="BL156" i="4"/>
  <c r="BE152" i="4"/>
  <c r="BI152" i="4"/>
  <c r="BM152" i="4"/>
  <c r="BQ152" i="4"/>
  <c r="BU152" i="4"/>
  <c r="BF152" i="4"/>
  <c r="BN152" i="4"/>
  <c r="BV152" i="4"/>
  <c r="BH152" i="4"/>
  <c r="BX152" i="4"/>
  <c r="BT152" i="4"/>
  <c r="BG148" i="4"/>
  <c r="BK148" i="4"/>
  <c r="BO148" i="4"/>
  <c r="BS148" i="4"/>
  <c r="BW148" i="4"/>
  <c r="BJ148" i="4"/>
  <c r="BR148" i="4"/>
  <c r="BD148" i="4"/>
  <c r="BP148" i="4"/>
  <c r="BL148" i="4"/>
  <c r="BE144" i="4"/>
  <c r="BI144" i="4"/>
  <c r="BM144" i="4"/>
  <c r="BQ144" i="4"/>
  <c r="BU144" i="4"/>
  <c r="BH144" i="4"/>
  <c r="BP144" i="4"/>
  <c r="BX144" i="4"/>
  <c r="BN144" i="4"/>
  <c r="BD144" i="4"/>
  <c r="BR144" i="4"/>
  <c r="BG140" i="4"/>
  <c r="BK140" i="4"/>
  <c r="BO140" i="4"/>
  <c r="BS140" i="4"/>
  <c r="BW140" i="4"/>
  <c r="BL140" i="4"/>
  <c r="BT140" i="4"/>
  <c r="BF140" i="4"/>
  <c r="BV140" i="4"/>
  <c r="BJ140" i="4"/>
  <c r="BE136" i="4"/>
  <c r="BI136" i="4"/>
  <c r="BM136" i="4"/>
  <c r="BQ136" i="4"/>
  <c r="BU136" i="4"/>
  <c r="BH136" i="4"/>
  <c r="BP136" i="4"/>
  <c r="BX136" i="4"/>
  <c r="BN136" i="4"/>
  <c r="BD136" i="4"/>
  <c r="BR136" i="4"/>
  <c r="BH132" i="4"/>
  <c r="BL132" i="4"/>
  <c r="BP132" i="4"/>
  <c r="BT132" i="4"/>
  <c r="BX132" i="4"/>
  <c r="BK132" i="4"/>
  <c r="BS132" i="4"/>
  <c r="BI132" i="4"/>
  <c r="BE132" i="4"/>
  <c r="BD132" i="4"/>
  <c r="BF128" i="4"/>
  <c r="BJ128" i="4"/>
  <c r="BN128" i="4"/>
  <c r="BR128" i="4"/>
  <c r="BV128" i="4"/>
  <c r="BG128" i="4"/>
  <c r="BO128" i="4"/>
  <c r="BW128" i="4"/>
  <c r="BQ128" i="4"/>
  <c r="BU128" i="4"/>
  <c r="BM128" i="4"/>
  <c r="BE343" i="4"/>
  <c r="BT343" i="4"/>
  <c r="BU343" i="4"/>
  <c r="BQ332" i="4"/>
  <c r="BH332" i="4"/>
  <c r="BH224" i="4"/>
  <c r="BF224" i="4"/>
  <c r="BN224" i="4"/>
  <c r="BV224" i="4"/>
  <c r="BQ224" i="4"/>
  <c r="BK224" i="4"/>
  <c r="BH222" i="4"/>
  <c r="BJ222" i="4"/>
  <c r="BR222" i="4"/>
  <c r="BU222" i="4"/>
  <c r="BE222" i="4"/>
  <c r="BO222" i="4"/>
  <c r="BL113" i="4"/>
  <c r="BL125" i="4"/>
  <c r="BM108" i="4"/>
  <c r="BL108" i="4"/>
  <c r="BP113" i="4"/>
  <c r="BF125" i="4"/>
  <c r="BJ109" i="4"/>
  <c r="BM109" i="4"/>
  <c r="BN113" i="4"/>
  <c r="BO113" i="4"/>
  <c r="BK125" i="4"/>
  <c r="BF111" i="4"/>
  <c r="BW111" i="4"/>
  <c r="BG111" i="4"/>
  <c r="BP150" i="4"/>
  <c r="BX154" i="4"/>
  <c r="BH162" i="4"/>
  <c r="BK186" i="4"/>
  <c r="BS186" i="4"/>
  <c r="BG187" i="4"/>
  <c r="BW195" i="4"/>
  <c r="BD187" i="4"/>
  <c r="BD195" i="4"/>
  <c r="BD186" i="4"/>
  <c r="BV186" i="4"/>
  <c r="BR186" i="4"/>
  <c r="BN186" i="4"/>
  <c r="BJ186" i="4"/>
  <c r="BU130" i="4"/>
  <c r="BT150" i="4"/>
  <c r="BU187" i="4"/>
  <c r="BE195" i="4"/>
  <c r="BT187" i="4"/>
  <c r="BK130" i="4"/>
  <c r="BG154" i="4"/>
  <c r="BU193" i="4"/>
  <c r="BM193" i="4"/>
  <c r="BE193" i="4"/>
  <c r="BS193" i="4"/>
  <c r="BK193" i="4"/>
  <c r="BX193" i="4"/>
  <c r="BT193" i="4"/>
  <c r="BP193" i="4"/>
  <c r="BL193" i="4"/>
  <c r="BD189" i="4"/>
  <c r="BQ189" i="4"/>
  <c r="BI189" i="4"/>
  <c r="BW189" i="4"/>
  <c r="BO189" i="4"/>
  <c r="BG189" i="4"/>
  <c r="BV189" i="4"/>
  <c r="BR189" i="4"/>
  <c r="BN189" i="4"/>
  <c r="BJ189" i="4"/>
  <c r="BQ184" i="4"/>
  <c r="BI184" i="4"/>
  <c r="BW184" i="4"/>
  <c r="BO184" i="4"/>
  <c r="BG184" i="4"/>
  <c r="BX184" i="4"/>
  <c r="BT184" i="4"/>
  <c r="BL184" i="4"/>
  <c r="BU180" i="4"/>
  <c r="BE180" i="4"/>
  <c r="BK180" i="4"/>
  <c r="BV180" i="4"/>
  <c r="BN180" i="4"/>
  <c r="BF180" i="4"/>
  <c r="BI176" i="4"/>
  <c r="BO176" i="4"/>
  <c r="BX176" i="4"/>
  <c r="BP176" i="4"/>
  <c r="BH176" i="4"/>
  <c r="BW172" i="4"/>
  <c r="BX172" i="4"/>
  <c r="BJ172" i="4"/>
  <c r="BQ172" i="4"/>
  <c r="BI172" i="4"/>
  <c r="BL168" i="4"/>
  <c r="BD168" i="4"/>
  <c r="BJ168" i="4"/>
  <c r="BS168" i="4"/>
  <c r="BK168" i="4"/>
  <c r="BT164" i="4"/>
  <c r="BH164" i="4"/>
  <c r="BN164" i="4"/>
  <c r="BU164" i="4"/>
  <c r="BM164" i="4"/>
  <c r="BE164" i="4"/>
  <c r="BP160" i="4"/>
  <c r="BR160" i="4"/>
  <c r="BW160" i="4"/>
  <c r="BO160" i="4"/>
  <c r="BG160" i="4"/>
  <c r="BX156" i="4"/>
  <c r="BV156" i="4"/>
  <c r="BF156" i="4"/>
  <c r="BQ156" i="4"/>
  <c r="BI156" i="4"/>
  <c r="BL152" i="4"/>
  <c r="BD152" i="4"/>
  <c r="BJ152" i="4"/>
  <c r="BS152" i="4"/>
  <c r="BK152" i="4"/>
  <c r="BT148" i="4"/>
  <c r="BH148" i="4"/>
  <c r="BN148" i="4"/>
  <c r="BU148" i="4"/>
  <c r="BM148" i="4"/>
  <c r="BE148" i="4"/>
  <c r="BV144" i="4"/>
  <c r="BT144" i="4"/>
  <c r="BW144" i="4"/>
  <c r="BO144" i="4"/>
  <c r="BG144" i="4"/>
  <c r="BD140" i="4"/>
  <c r="BX140" i="4"/>
  <c r="BH140" i="4"/>
  <c r="BQ140" i="4"/>
  <c r="BI140" i="4"/>
  <c r="BJ136" i="4"/>
  <c r="BF136" i="4"/>
  <c r="BL136" i="4"/>
  <c r="BS136" i="4"/>
  <c r="BK136" i="4"/>
  <c r="BM132" i="4"/>
  <c r="BQ132" i="4"/>
  <c r="BO132" i="4"/>
  <c r="BV132" i="4"/>
  <c r="BN132" i="4"/>
  <c r="BF132" i="4"/>
  <c r="BE128" i="4"/>
  <c r="BS128" i="4"/>
  <c r="BX128" i="4"/>
  <c r="BP128" i="4"/>
  <c r="BH128" i="4"/>
  <c r="BW222" i="4"/>
  <c r="BM222" i="4"/>
  <c r="BD222" i="4"/>
  <c r="BV222" i="4"/>
  <c r="BF222" i="4"/>
  <c r="BJ224" i="4"/>
  <c r="BQ223" i="4"/>
  <c r="BD223" i="4"/>
  <c r="BK223" i="4"/>
  <c r="BT223" i="4"/>
  <c r="BL223" i="4"/>
  <c r="BU221" i="4"/>
  <c r="BE221" i="4"/>
  <c r="BO221" i="4"/>
  <c r="BV221" i="4"/>
  <c r="BN221" i="4"/>
  <c r="BF221" i="4"/>
  <c r="BH259" i="4"/>
  <c r="BX259" i="4"/>
  <c r="BD259" i="4"/>
  <c r="BQ259" i="4"/>
  <c r="BI259" i="4"/>
  <c r="BV257" i="4"/>
  <c r="BN257" i="4"/>
  <c r="BF257" i="4"/>
  <c r="BS257" i="4"/>
  <c r="BK257" i="4"/>
  <c r="BX255" i="4"/>
  <c r="BP255" i="4"/>
  <c r="BH255" i="4"/>
  <c r="BU255" i="4"/>
  <c r="BM255" i="4"/>
  <c r="BE255" i="4"/>
  <c r="BR253" i="4"/>
  <c r="BJ253" i="4"/>
  <c r="BU253" i="4"/>
  <c r="BM253" i="4"/>
  <c r="BG253" i="4"/>
  <c r="BN251" i="4"/>
  <c r="BX251" i="4"/>
  <c r="BH251" i="4"/>
  <c r="BQ251" i="4"/>
  <c r="BI251" i="4"/>
  <c r="BR249" i="4"/>
  <c r="BD249" i="4"/>
  <c r="BL249" i="4"/>
  <c r="BS249" i="4"/>
  <c r="BK249" i="4"/>
  <c r="BV247" i="4"/>
  <c r="BF247" i="4"/>
  <c r="BP247" i="4"/>
  <c r="BU247" i="4"/>
  <c r="BM247" i="4"/>
  <c r="BE247" i="4"/>
  <c r="BJ245" i="4"/>
  <c r="BT245" i="4"/>
  <c r="BW245" i="4"/>
  <c r="BK245" i="4"/>
  <c r="BF243" i="4"/>
  <c r="BU243" i="4"/>
  <c r="BE243" i="4"/>
  <c r="BT241" i="4"/>
  <c r="BO241" i="4"/>
  <c r="BD239" i="4"/>
  <c r="BG239" i="4"/>
  <c r="BJ239" i="4"/>
  <c r="BE237" i="4"/>
  <c r="BT237" i="4"/>
  <c r="BQ235" i="4"/>
  <c r="BO235" i="4"/>
  <c r="BN235" i="4"/>
  <c r="BU233" i="4"/>
  <c r="BX233" i="4"/>
  <c r="BH233" i="4"/>
  <c r="BQ276" i="4"/>
  <c r="BG276" i="4"/>
  <c r="BL276" i="4"/>
  <c r="BE272" i="4"/>
  <c r="BV272" i="4"/>
  <c r="BF272" i="4"/>
  <c r="BR268" i="4"/>
  <c r="BO268" i="4"/>
  <c r="BH264" i="4"/>
  <c r="BF264" i="4"/>
  <c r="BI264" i="4"/>
  <c r="BD301" i="4"/>
  <c r="BT301" i="4"/>
  <c r="BU299" i="4"/>
  <c r="BO299" i="4"/>
  <c r="BU297" i="4"/>
  <c r="BN297" i="4"/>
  <c r="BX295" i="4"/>
  <c r="BW293" i="4"/>
  <c r="BQ291" i="4"/>
  <c r="BL291" i="4"/>
  <c r="BP289" i="4"/>
  <c r="BJ287" i="4"/>
  <c r="BE285" i="4"/>
  <c r="BF281" i="4"/>
  <c r="BJ320" i="4"/>
  <c r="BR320" i="4"/>
  <c r="BG320" i="4"/>
  <c r="BW320" i="4"/>
  <c r="BQ320" i="4"/>
  <c r="BG312" i="4"/>
  <c r="BL312" i="4"/>
  <c r="BT312" i="4"/>
  <c r="BO312" i="4"/>
  <c r="BM312" i="4"/>
  <c r="BV343" i="4"/>
  <c r="BR343" i="4"/>
  <c r="BI343" i="4"/>
  <c r="BQ343" i="4"/>
  <c r="BD343" i="4"/>
  <c r="BL343" i="4"/>
  <c r="BN332" i="4"/>
  <c r="BJ332" i="4"/>
  <c r="BE332" i="4"/>
  <c r="BM332" i="4"/>
  <c r="BU332" i="4"/>
  <c r="BP332" i="4"/>
  <c r="BH109" i="4"/>
  <c r="BT125" i="4"/>
  <c r="BU108" i="4"/>
  <c r="BE108" i="4"/>
  <c r="BP108" i="4"/>
  <c r="BH108" i="4"/>
  <c r="BT109" i="4"/>
  <c r="BN125" i="4"/>
  <c r="BR109" i="4"/>
  <c r="BD109" i="4"/>
  <c r="BQ109" i="4"/>
  <c r="BI109" i="4"/>
  <c r="BV113" i="4"/>
  <c r="BF113" i="4"/>
  <c r="BS113" i="4"/>
  <c r="BK113" i="4"/>
  <c r="BX113" i="4"/>
  <c r="BW125" i="4"/>
  <c r="BO125" i="4"/>
  <c r="BG125" i="4"/>
  <c r="BV111" i="4"/>
  <c r="BJ111" i="4"/>
  <c r="BL111" i="4"/>
  <c r="BS111" i="4"/>
  <c r="BK111" i="4"/>
  <c r="BX111" i="4"/>
  <c r="BE130" i="4"/>
  <c r="BO174" i="4"/>
  <c r="BO182" i="4"/>
  <c r="BS201" i="4"/>
  <c r="BK205" i="4"/>
  <c r="BQ174" i="4"/>
  <c r="BI182" i="4"/>
  <c r="BI205" i="4"/>
  <c r="BK222" i="4"/>
  <c r="BS222" i="4"/>
  <c r="BG224" i="4"/>
  <c r="BO224" i="4"/>
  <c r="BW224" i="4"/>
  <c r="BI222" i="4"/>
  <c r="BQ222" i="4"/>
  <c r="BE224" i="4"/>
  <c r="BM224" i="4"/>
  <c r="BU224" i="4"/>
  <c r="BD224" i="4"/>
  <c r="BX222" i="4"/>
  <c r="BT222" i="4"/>
  <c r="BP222" i="4"/>
  <c r="BL222" i="4"/>
  <c r="BX224" i="4"/>
  <c r="BT224" i="4"/>
  <c r="BP224" i="4"/>
  <c r="BL224" i="4"/>
  <c r="BX332" i="4"/>
  <c r="BD312" i="4"/>
  <c r="BU312" i="4"/>
  <c r="BX312" i="4"/>
  <c r="BK312" i="4"/>
  <c r="BI320" i="4"/>
  <c r="BV320" i="4"/>
  <c r="BF320" i="4"/>
  <c r="BI332" i="4"/>
  <c r="BH343" i="4"/>
  <c r="BM343" i="4"/>
  <c r="BO108" i="4"/>
  <c r="BE344" i="4"/>
  <c r="BH344" i="4"/>
  <c r="BO331" i="4"/>
  <c r="BW331" i="4"/>
  <c r="BH329" i="4"/>
  <c r="BX329" i="4"/>
  <c r="BR327" i="4"/>
  <c r="BK327" i="4"/>
  <c r="BJ325" i="4"/>
  <c r="BD325" i="4"/>
  <c r="BU325" i="4"/>
  <c r="BV323" i="4"/>
  <c r="BE323" i="4"/>
  <c r="BN321" i="4"/>
  <c r="BU321" i="4"/>
  <c r="BH275" i="4"/>
  <c r="BJ275" i="4"/>
  <c r="BR275" i="4"/>
  <c r="BD275" i="4"/>
  <c r="BK275" i="4"/>
  <c r="BH273" i="4"/>
  <c r="BF273" i="4"/>
  <c r="BN273" i="4"/>
  <c r="BV273" i="4"/>
  <c r="BS273" i="4"/>
  <c r="BH271" i="4"/>
  <c r="BJ271" i="4"/>
  <c r="BR271" i="4"/>
  <c r="BW271" i="4"/>
  <c r="BG271" i="4"/>
  <c r="BE269" i="4"/>
  <c r="BK269" i="4"/>
  <c r="BN269" i="4"/>
  <c r="BV269" i="4"/>
  <c r="BW269" i="4"/>
  <c r="BG267" i="4"/>
  <c r="BI267" i="4"/>
  <c r="BQ267" i="4"/>
  <c r="BF267" i="4"/>
  <c r="BV267" i="4"/>
  <c r="BX267" i="4"/>
  <c r="BE265" i="4"/>
  <c r="BG265" i="4"/>
  <c r="BO265" i="4"/>
  <c r="BW265" i="4"/>
  <c r="BR265" i="4"/>
  <c r="BP265" i="4"/>
  <c r="BG263" i="4"/>
  <c r="BE263" i="4"/>
  <c r="BM263" i="4"/>
  <c r="BU263" i="4"/>
  <c r="BN263" i="4"/>
  <c r="BH263" i="4"/>
  <c r="BE261" i="4"/>
  <c r="BK261" i="4"/>
  <c r="BS261" i="4"/>
  <c r="BJ261" i="4"/>
  <c r="BH227" i="4"/>
  <c r="BJ227" i="4"/>
  <c r="BR227" i="4"/>
  <c r="BG227" i="4"/>
  <c r="BF225" i="4"/>
  <c r="BL225" i="4"/>
  <c r="BT225" i="4"/>
  <c r="BK225" i="4"/>
  <c r="BD225" i="4"/>
  <c r="BQ225" i="4"/>
  <c r="BH214" i="4"/>
  <c r="BL214" i="4"/>
  <c r="BP214" i="4"/>
  <c r="BT214" i="4"/>
  <c r="BX214" i="4"/>
  <c r="BG214" i="4"/>
  <c r="BO214" i="4"/>
  <c r="BW214" i="4"/>
  <c r="BI214" i="4"/>
  <c r="BQ214" i="4"/>
  <c r="BF214" i="4"/>
  <c r="BN214" i="4"/>
  <c r="BV214" i="4"/>
  <c r="BK214" i="4"/>
  <c r="BE214" i="4"/>
  <c r="BU214" i="4"/>
  <c r="BJ214" i="4"/>
  <c r="BD214" i="4"/>
  <c r="BM214" i="4"/>
  <c r="BF212" i="4"/>
  <c r="BJ212" i="4"/>
  <c r="BN212" i="4"/>
  <c r="BR212" i="4"/>
  <c r="BV212" i="4"/>
  <c r="BD212" i="4"/>
  <c r="BK212" i="4"/>
  <c r="BS212" i="4"/>
  <c r="BE212" i="4"/>
  <c r="BM212" i="4"/>
  <c r="BU212" i="4"/>
  <c r="BH212" i="4"/>
  <c r="BP212" i="4"/>
  <c r="BX212" i="4"/>
  <c r="BO212" i="4"/>
  <c r="BI212" i="4"/>
  <c r="BT212" i="4"/>
  <c r="BW212" i="4"/>
  <c r="BH210" i="4"/>
  <c r="BP210" i="4"/>
  <c r="BX210" i="4"/>
  <c r="BO210" i="4"/>
  <c r="BI210" i="4"/>
  <c r="BT210" i="4"/>
  <c r="BW210" i="4"/>
  <c r="BL210" i="4"/>
  <c r="BQ210" i="4"/>
  <c r="BJ208" i="4"/>
  <c r="BR208" i="4"/>
  <c r="BD208" i="4"/>
  <c r="BS208" i="4"/>
  <c r="BM208" i="4"/>
  <c r="BN208" i="4"/>
  <c r="BK208" i="4"/>
  <c r="BU208" i="4"/>
  <c r="BV208" i="4"/>
  <c r="BL206" i="4"/>
  <c r="BT206" i="4"/>
  <c r="BG206" i="4"/>
  <c r="BW206" i="4"/>
  <c r="BQ206" i="4"/>
  <c r="BH206" i="4"/>
  <c r="BX206" i="4"/>
  <c r="BI206" i="4"/>
  <c r="BO206" i="4"/>
  <c r="BF204" i="4"/>
  <c r="BN204" i="4"/>
  <c r="BV204" i="4"/>
  <c r="BK204" i="4"/>
  <c r="BE204" i="4"/>
  <c r="BU204" i="4"/>
  <c r="BR204" i="4"/>
  <c r="BS204" i="4"/>
  <c r="BJ204" i="4"/>
  <c r="BM204" i="4"/>
  <c r="BH202" i="4"/>
  <c r="BP202" i="4"/>
  <c r="BX202" i="4"/>
  <c r="BO202" i="4"/>
  <c r="BI202" i="4"/>
  <c r="BL202" i="4"/>
  <c r="BG202" i="4"/>
  <c r="BQ202" i="4"/>
  <c r="BT202" i="4"/>
  <c r="BJ200" i="4"/>
  <c r="BR200" i="4"/>
  <c r="BD200" i="4"/>
  <c r="BS200" i="4"/>
  <c r="BM200" i="4"/>
  <c r="BF200" i="4"/>
  <c r="BV200" i="4"/>
  <c r="BE200" i="4"/>
  <c r="BK200" i="4"/>
  <c r="BL198" i="4"/>
  <c r="BT198" i="4"/>
  <c r="BG198" i="4"/>
  <c r="BW198" i="4"/>
  <c r="BQ198" i="4"/>
  <c r="BP198" i="4"/>
  <c r="BO198" i="4"/>
  <c r="BH198" i="4"/>
  <c r="BI198" i="4"/>
  <c r="BF196" i="4"/>
  <c r="BN196" i="4"/>
  <c r="BV196" i="4"/>
  <c r="BK196" i="4"/>
  <c r="BE196" i="4"/>
  <c r="BU196" i="4"/>
  <c r="BJ196" i="4"/>
  <c r="BD196" i="4"/>
  <c r="BM196" i="4"/>
  <c r="BR196" i="4"/>
  <c r="BF194" i="4"/>
  <c r="BJ194" i="4"/>
  <c r="BN194" i="4"/>
  <c r="BR194" i="4"/>
  <c r="BV194" i="4"/>
  <c r="BD194" i="4"/>
  <c r="BW194" i="4"/>
  <c r="BO194" i="4"/>
  <c r="BG194" i="4"/>
  <c r="BH192" i="4"/>
  <c r="BL192" i="4"/>
  <c r="BP192" i="4"/>
  <c r="BT192" i="4"/>
  <c r="BX192" i="4"/>
  <c r="BS192" i="4"/>
  <c r="BK192" i="4"/>
  <c r="BF190" i="4"/>
  <c r="BJ190" i="4"/>
  <c r="BN190" i="4"/>
  <c r="BR190" i="4"/>
  <c r="BV190" i="4"/>
  <c r="BD190" i="4"/>
  <c r="BS190" i="4"/>
  <c r="BK190" i="4"/>
  <c r="BH188" i="4"/>
  <c r="BL188" i="4"/>
  <c r="BP188" i="4"/>
  <c r="BT188" i="4"/>
  <c r="BX188" i="4"/>
  <c r="BW188" i="4"/>
  <c r="BO188" i="4"/>
  <c r="BG188" i="4"/>
  <c r="BF185" i="4"/>
  <c r="BJ185" i="4"/>
  <c r="BN185" i="4"/>
  <c r="BR185" i="4"/>
  <c r="BV185" i="4"/>
  <c r="BS185" i="4"/>
  <c r="BK185" i="4"/>
  <c r="BF183" i="4"/>
  <c r="BJ183" i="4"/>
  <c r="BN183" i="4"/>
  <c r="BR183" i="4"/>
  <c r="BV183" i="4"/>
  <c r="BD183" i="4"/>
  <c r="BW183" i="4"/>
  <c r="BO183" i="4"/>
  <c r="BG183" i="4"/>
  <c r="BF181" i="4"/>
  <c r="BJ181" i="4"/>
  <c r="BN181" i="4"/>
  <c r="BR181" i="4"/>
  <c r="BV181" i="4"/>
  <c r="BW181" i="4"/>
  <c r="BO181" i="4"/>
  <c r="BG181" i="4"/>
  <c r="BF179" i="4"/>
  <c r="BJ179" i="4"/>
  <c r="BN179" i="4"/>
  <c r="BR179" i="4"/>
  <c r="BV179" i="4"/>
  <c r="BS179" i="4"/>
  <c r="BK179" i="4"/>
  <c r="BF177" i="4"/>
  <c r="BJ177" i="4"/>
  <c r="BN177" i="4"/>
  <c r="BR177" i="4"/>
  <c r="BV177" i="4"/>
  <c r="BS177" i="4"/>
  <c r="BK177" i="4"/>
  <c r="BF175" i="4"/>
  <c r="BJ175" i="4"/>
  <c r="BN175" i="4"/>
  <c r="BR175" i="4"/>
  <c r="BV175" i="4"/>
  <c r="BD175" i="4"/>
  <c r="BW175" i="4"/>
  <c r="BO175" i="4"/>
  <c r="BG175" i="4"/>
  <c r="BF173" i="4"/>
  <c r="BJ173" i="4"/>
  <c r="BN173" i="4"/>
  <c r="BR173" i="4"/>
  <c r="BV173" i="4"/>
  <c r="BW173" i="4"/>
  <c r="BO173" i="4"/>
  <c r="BG173" i="4"/>
  <c r="BG171" i="4"/>
  <c r="BK171" i="4"/>
  <c r="BO171" i="4"/>
  <c r="BS171" i="4"/>
  <c r="BW171" i="4"/>
  <c r="BJ171" i="4"/>
  <c r="BR171" i="4"/>
  <c r="BL171" i="4"/>
  <c r="BE169" i="4"/>
  <c r="BI169" i="4"/>
  <c r="BM169" i="4"/>
  <c r="BQ169" i="4"/>
  <c r="BU169" i="4"/>
  <c r="BF169" i="4"/>
  <c r="BN169" i="4"/>
  <c r="BV169" i="4"/>
  <c r="BT169" i="4"/>
  <c r="BG167" i="4"/>
  <c r="BK167" i="4"/>
  <c r="BO167" i="4"/>
  <c r="BS167" i="4"/>
  <c r="BW167" i="4"/>
  <c r="BJ167" i="4"/>
  <c r="BR167" i="4"/>
  <c r="BD167" i="4"/>
  <c r="BT167" i="4"/>
  <c r="BE165" i="4"/>
  <c r="BI165" i="4"/>
  <c r="BM165" i="4"/>
  <c r="BQ165" i="4"/>
  <c r="BU165" i="4"/>
  <c r="BF165" i="4"/>
  <c r="BN165" i="4"/>
  <c r="BV165" i="4"/>
  <c r="BL165" i="4"/>
  <c r="BG163" i="4"/>
  <c r="BK163" i="4"/>
  <c r="BO163" i="4"/>
  <c r="BS163" i="4"/>
  <c r="BW163" i="4"/>
  <c r="BJ163" i="4"/>
  <c r="BR163" i="4"/>
  <c r="BL163" i="4"/>
  <c r="BE161" i="4"/>
  <c r="BI161" i="4"/>
  <c r="BM161" i="4"/>
  <c r="BQ161" i="4"/>
  <c r="BU161" i="4"/>
  <c r="BF161" i="4"/>
  <c r="BN161" i="4"/>
  <c r="BV161" i="4"/>
  <c r="BT161" i="4"/>
  <c r="BG159" i="4"/>
  <c r="BK159" i="4"/>
  <c r="BO159" i="4"/>
  <c r="BS159" i="4"/>
  <c r="BW159" i="4"/>
  <c r="BJ159" i="4"/>
  <c r="BR159" i="4"/>
  <c r="BD159" i="4"/>
  <c r="BT159" i="4"/>
  <c r="BE157" i="4"/>
  <c r="BI157" i="4"/>
  <c r="BM157" i="4"/>
  <c r="BQ157" i="4"/>
  <c r="BU157" i="4"/>
  <c r="BF157" i="4"/>
  <c r="BN157" i="4"/>
  <c r="BV157" i="4"/>
  <c r="BL157" i="4"/>
  <c r="BG155" i="4"/>
  <c r="BK155" i="4"/>
  <c r="BO155" i="4"/>
  <c r="BS155" i="4"/>
  <c r="BW155" i="4"/>
  <c r="BJ155" i="4"/>
  <c r="BR155" i="4"/>
  <c r="BL155" i="4"/>
  <c r="BE153" i="4"/>
  <c r="BI153" i="4"/>
  <c r="BM153" i="4"/>
  <c r="BQ153" i="4"/>
  <c r="BU153" i="4"/>
  <c r="BF153" i="4"/>
  <c r="BN153" i="4"/>
  <c r="BV153" i="4"/>
  <c r="BT153" i="4"/>
  <c r="BG151" i="4"/>
  <c r="BK151" i="4"/>
  <c r="BO151" i="4"/>
  <c r="BS151" i="4"/>
  <c r="BW151" i="4"/>
  <c r="BJ151" i="4"/>
  <c r="BR151" i="4"/>
  <c r="BD151" i="4"/>
  <c r="BT151" i="4"/>
  <c r="BE149" i="4"/>
  <c r="BI149" i="4"/>
  <c r="BM149" i="4"/>
  <c r="BQ149" i="4"/>
  <c r="BU149" i="4"/>
  <c r="BF149" i="4"/>
  <c r="BN149" i="4"/>
  <c r="BV149" i="4"/>
  <c r="BL149" i="4"/>
  <c r="BG147" i="4"/>
  <c r="BH147" i="4"/>
  <c r="BM147" i="4"/>
  <c r="BQ147" i="4"/>
  <c r="BU147" i="4"/>
  <c r="BJ147" i="4"/>
  <c r="BR147" i="4"/>
  <c r="BL147" i="4"/>
  <c r="BE145" i="4"/>
  <c r="BI145" i="4"/>
  <c r="BM145" i="4"/>
  <c r="BQ145" i="4"/>
  <c r="BU145" i="4"/>
  <c r="BH145" i="4"/>
  <c r="BP145" i="4"/>
  <c r="BX145" i="4"/>
  <c r="BR145" i="4"/>
  <c r="BV145" i="4"/>
  <c r="BG143" i="4"/>
  <c r="BK143" i="4"/>
  <c r="BO143" i="4"/>
  <c r="BS143" i="4"/>
  <c r="BW143" i="4"/>
  <c r="BL143" i="4"/>
  <c r="BT143" i="4"/>
  <c r="BJ143" i="4"/>
  <c r="BD143" i="4"/>
  <c r="BN143" i="4"/>
  <c r="BE141" i="4"/>
  <c r="BI141" i="4"/>
  <c r="BM141" i="4"/>
  <c r="BQ141" i="4"/>
  <c r="BU141" i="4"/>
  <c r="BH141" i="4"/>
  <c r="BP141" i="4"/>
  <c r="BX141" i="4"/>
  <c r="BR141" i="4"/>
  <c r="BG139" i="4"/>
  <c r="BK139" i="4"/>
  <c r="BO139" i="4"/>
  <c r="BS139" i="4"/>
  <c r="BW139" i="4"/>
  <c r="BL139" i="4"/>
  <c r="BT139" i="4"/>
  <c r="BJ139" i="4"/>
  <c r="BE137" i="4"/>
  <c r="BI137" i="4"/>
  <c r="BM137" i="4"/>
  <c r="BQ137" i="4"/>
  <c r="BU137" i="4"/>
  <c r="BH137" i="4"/>
  <c r="BP137" i="4"/>
  <c r="BX137" i="4"/>
  <c r="BG137" i="4"/>
  <c r="BO137" i="4"/>
  <c r="BW137" i="4"/>
  <c r="BT137" i="4"/>
  <c r="BR137" i="4"/>
  <c r="BG135" i="4"/>
  <c r="BK135" i="4"/>
  <c r="BO135" i="4"/>
  <c r="BS135" i="4"/>
  <c r="BW135" i="4"/>
  <c r="BL135" i="4"/>
  <c r="BT135" i="4"/>
  <c r="BJ135" i="4"/>
  <c r="BI135" i="4"/>
  <c r="BQ135" i="4"/>
  <c r="BH135" i="4"/>
  <c r="BX135" i="4"/>
  <c r="BD135" i="4"/>
  <c r="BD133" i="4"/>
  <c r="BF133" i="4"/>
  <c r="BJ133" i="4"/>
  <c r="BN133" i="4"/>
  <c r="BR133" i="4"/>
  <c r="BV133" i="4"/>
  <c r="BG133" i="4"/>
  <c r="BO133" i="4"/>
  <c r="BW133" i="4"/>
  <c r="BM133" i="4"/>
  <c r="BQ133" i="4"/>
  <c r="BH133" i="4"/>
  <c r="BP133" i="4"/>
  <c r="BX133" i="4"/>
  <c r="BS133" i="4"/>
  <c r="BU133" i="4"/>
  <c r="BH131" i="4"/>
  <c r="BL131" i="4"/>
  <c r="BP131" i="4"/>
  <c r="BT131" i="4"/>
  <c r="BX131" i="4"/>
  <c r="BK131" i="4"/>
  <c r="BS131" i="4"/>
  <c r="BE131" i="4"/>
  <c r="BU131" i="4"/>
  <c r="BF131" i="4"/>
  <c r="BN131" i="4"/>
  <c r="BV131" i="4"/>
  <c r="BO131" i="4"/>
  <c r="BM131" i="4"/>
  <c r="BF129" i="4"/>
  <c r="BJ129" i="4"/>
  <c r="BN129" i="4"/>
  <c r="BR129" i="4"/>
  <c r="BV129" i="4"/>
  <c r="BG129" i="4"/>
  <c r="BO129" i="4"/>
  <c r="BW129" i="4"/>
  <c r="BM129" i="4"/>
  <c r="BQ129" i="4"/>
  <c r="BL129" i="4"/>
  <c r="BT129" i="4"/>
  <c r="BK129" i="4"/>
  <c r="BE129" i="4"/>
  <c r="BQ127" i="4"/>
  <c r="BH127" i="4"/>
  <c r="BL127" i="4"/>
  <c r="BP127" i="4"/>
  <c r="BT127" i="4"/>
  <c r="BX127" i="4"/>
  <c r="BK127" i="4"/>
  <c r="BS127" i="4"/>
  <c r="BE127" i="4"/>
  <c r="BU127" i="4"/>
  <c r="BJ127" i="4"/>
  <c r="BR127" i="4"/>
  <c r="BG127" i="4"/>
  <c r="BW127" i="4"/>
  <c r="BI127" i="4"/>
  <c r="BD127" i="4"/>
  <c r="BF205" i="4"/>
  <c r="BJ205" i="4"/>
  <c r="BN205" i="4"/>
  <c r="BR205" i="4"/>
  <c r="BV205" i="4"/>
  <c r="BL205" i="4"/>
  <c r="BT205" i="4"/>
  <c r="BD205" i="4"/>
  <c r="BU205" i="4"/>
  <c r="BM205" i="4"/>
  <c r="BE205" i="4"/>
  <c r="BP205" i="4"/>
  <c r="BQ205" i="4"/>
  <c r="BW205" i="4"/>
  <c r="BO205" i="4"/>
  <c r="BG205" i="4"/>
  <c r="BF201" i="4"/>
  <c r="BJ201" i="4"/>
  <c r="BN201" i="4"/>
  <c r="BR201" i="4"/>
  <c r="BV201" i="4"/>
  <c r="BH201" i="4"/>
  <c r="BP201" i="4"/>
  <c r="BX201" i="4"/>
  <c r="BU201" i="4"/>
  <c r="BM201" i="4"/>
  <c r="BE201" i="4"/>
  <c r="BL201" i="4"/>
  <c r="BI201" i="4"/>
  <c r="BW201" i="4"/>
  <c r="BO201" i="4"/>
  <c r="BG201" i="4"/>
  <c r="BF195" i="4"/>
  <c r="BJ195" i="4"/>
  <c r="BN195" i="4"/>
  <c r="BR195" i="4"/>
  <c r="BV195" i="4"/>
  <c r="BL195" i="4"/>
  <c r="BT195" i="4"/>
  <c r="BQ195" i="4"/>
  <c r="BI195" i="4"/>
  <c r="BH195" i="4"/>
  <c r="BX195" i="4"/>
  <c r="BM195" i="4"/>
  <c r="BS195" i="4"/>
  <c r="BK195" i="4"/>
  <c r="BF187" i="4"/>
  <c r="BJ187" i="4"/>
  <c r="BN187" i="4"/>
  <c r="BR187" i="4"/>
  <c r="BV187" i="4"/>
  <c r="BQ187" i="4"/>
  <c r="BI187" i="4"/>
  <c r="BH187" i="4"/>
  <c r="BP187" i="4"/>
  <c r="BX187" i="4"/>
  <c r="BM187" i="4"/>
  <c r="BS187" i="4"/>
  <c r="BK187" i="4"/>
  <c r="BF174" i="4"/>
  <c r="BH174" i="4"/>
  <c r="BL174" i="4"/>
  <c r="BP174" i="4"/>
  <c r="BT174" i="4"/>
  <c r="BX174" i="4"/>
  <c r="BU174" i="4"/>
  <c r="BM174" i="4"/>
  <c r="BE174" i="4"/>
  <c r="BJ174" i="4"/>
  <c r="BR174" i="4"/>
  <c r="BD174" i="4"/>
  <c r="BI174" i="4"/>
  <c r="BS174" i="4"/>
  <c r="BK174" i="4"/>
  <c r="BE162" i="4"/>
  <c r="BI162" i="4"/>
  <c r="BM162" i="4"/>
  <c r="BQ162" i="4"/>
  <c r="BU162" i="4"/>
  <c r="BF162" i="4"/>
  <c r="BN162" i="4"/>
  <c r="BV162" i="4"/>
  <c r="BL162" i="4"/>
  <c r="BK162" i="4"/>
  <c r="BS162" i="4"/>
  <c r="BJ162" i="4"/>
  <c r="BD162" i="4"/>
  <c r="BP162" i="4"/>
  <c r="BE154" i="4"/>
  <c r="BI154" i="4"/>
  <c r="BM154" i="4"/>
  <c r="BQ154" i="4"/>
  <c r="BU154" i="4"/>
  <c r="BF154" i="4"/>
  <c r="BN154" i="4"/>
  <c r="BV154" i="4"/>
  <c r="BL154" i="4"/>
  <c r="BK154" i="4"/>
  <c r="BS154" i="4"/>
  <c r="BJ154" i="4"/>
  <c r="BD154" i="4"/>
  <c r="BT154" i="4"/>
  <c r="BP154" i="4"/>
  <c r="BG142" i="4"/>
  <c r="BK142" i="4"/>
  <c r="BO142" i="4"/>
  <c r="BS142" i="4"/>
  <c r="BW142" i="4"/>
  <c r="BL142" i="4"/>
  <c r="BT142" i="4"/>
  <c r="BF142" i="4"/>
  <c r="BV142" i="4"/>
  <c r="BJ142" i="4"/>
  <c r="BE142" i="4"/>
  <c r="BM142" i="4"/>
  <c r="BU142" i="4"/>
  <c r="BP142" i="4"/>
  <c r="BN142" i="4"/>
  <c r="BF130" i="4"/>
  <c r="BJ130" i="4"/>
  <c r="BN130" i="4"/>
  <c r="BR130" i="4"/>
  <c r="BV130" i="4"/>
  <c r="BG130" i="4"/>
  <c r="BO130" i="4"/>
  <c r="BW130" i="4"/>
  <c r="BQ130" i="4"/>
  <c r="BD130" i="4"/>
  <c r="BH130" i="4"/>
  <c r="BP130" i="4"/>
  <c r="BX130" i="4"/>
  <c r="BS130" i="4"/>
  <c r="BM130" i="4"/>
  <c r="BF182" i="4"/>
  <c r="BJ182" i="4"/>
  <c r="BN182" i="4"/>
  <c r="BR182" i="4"/>
  <c r="BV182" i="4"/>
  <c r="BD182" i="4"/>
  <c r="BH182" i="4"/>
  <c r="BP182" i="4"/>
  <c r="BX182" i="4"/>
  <c r="BU182" i="4"/>
  <c r="BM182" i="4"/>
  <c r="BE182" i="4"/>
  <c r="BT182" i="4"/>
  <c r="BQ182" i="4"/>
  <c r="BS182" i="4"/>
  <c r="BK182" i="4"/>
  <c r="BE150" i="4"/>
  <c r="BI150" i="4"/>
  <c r="BM150" i="4"/>
  <c r="BQ150" i="4"/>
  <c r="BU150" i="4"/>
  <c r="BF150" i="4"/>
  <c r="BN150" i="4"/>
  <c r="BV150" i="4"/>
  <c r="BL150" i="4"/>
  <c r="BK150" i="4"/>
  <c r="BS150" i="4"/>
  <c r="BJ150" i="4"/>
  <c r="BD150" i="4"/>
  <c r="BX150" i="4"/>
  <c r="BH150" i="4"/>
  <c r="BX108" i="4"/>
  <c r="BS108" i="4"/>
  <c r="BP109" i="4"/>
  <c r="BT113" i="4"/>
  <c r="BH125" i="4"/>
  <c r="BP125" i="4"/>
  <c r="AG349" i="4"/>
  <c r="BQ108" i="4"/>
  <c r="BI108" i="4"/>
  <c r="BV108" i="4"/>
  <c r="BR108" i="4"/>
  <c r="BN108" i="4"/>
  <c r="BJ108" i="4"/>
  <c r="BL109" i="4"/>
  <c r="BH113" i="4"/>
  <c r="BJ125" i="4"/>
  <c r="BR125" i="4"/>
  <c r="BV109" i="4"/>
  <c r="BN109" i="4"/>
  <c r="BF109" i="4"/>
  <c r="BW109" i="4"/>
  <c r="BS109" i="4"/>
  <c r="BO109" i="4"/>
  <c r="BK109" i="4"/>
  <c r="BG109" i="4"/>
  <c r="BR113" i="4"/>
  <c r="BJ113" i="4"/>
  <c r="BD113" i="4"/>
  <c r="BU113" i="4"/>
  <c r="BQ113" i="4"/>
  <c r="BM113" i="4"/>
  <c r="BI113" i="4"/>
  <c r="BU125" i="4"/>
  <c r="BQ125" i="4"/>
  <c r="BM125" i="4"/>
  <c r="BI125" i="4"/>
  <c r="BE125" i="4"/>
  <c r="BN111" i="4"/>
  <c r="BR111" i="4"/>
  <c r="BD111" i="4"/>
  <c r="BP111" i="4"/>
  <c r="BH111" i="4"/>
  <c r="BU111" i="4"/>
  <c r="BQ111" i="4"/>
  <c r="BM111" i="4"/>
  <c r="BI111" i="4"/>
  <c r="BQ131" i="4"/>
  <c r="BF137" i="4"/>
  <c r="BF141" i="4"/>
  <c r="BR142" i="4"/>
  <c r="BT149" i="4"/>
  <c r="BL151" i="4"/>
  <c r="BH154" i="4"/>
  <c r="BT155" i="4"/>
  <c r="BL161" i="4"/>
  <c r="BX162" i="4"/>
  <c r="BT165" i="4"/>
  <c r="BL167" i="4"/>
  <c r="BK173" i="4"/>
  <c r="BG174" i="4"/>
  <c r="BW174" i="4"/>
  <c r="BS175" i="4"/>
  <c r="BO177" i="4"/>
  <c r="BO179" i="4"/>
  <c r="BK181" i="4"/>
  <c r="BG182" i="4"/>
  <c r="BW182" i="4"/>
  <c r="BS183" i="4"/>
  <c r="BO185" i="4"/>
  <c r="BO187" i="4"/>
  <c r="BK188" i="4"/>
  <c r="BG190" i="4"/>
  <c r="BW190" i="4"/>
  <c r="BG192" i="4"/>
  <c r="BW192" i="4"/>
  <c r="BS194" i="4"/>
  <c r="BO195" i="4"/>
  <c r="BK201" i="4"/>
  <c r="BS205" i="4"/>
  <c r="BD131" i="4"/>
  <c r="BD147" i="4"/>
  <c r="BD163" i="4"/>
  <c r="BD179" i="4"/>
  <c r="BX194" i="4"/>
  <c r="BP194" i="4"/>
  <c r="BH194" i="4"/>
  <c r="BV192" i="4"/>
  <c r="BN192" i="4"/>
  <c r="BF192" i="4"/>
  <c r="BT190" i="4"/>
  <c r="BL190" i="4"/>
  <c r="BD188" i="4"/>
  <c r="BR188" i="4"/>
  <c r="BJ188" i="4"/>
  <c r="BT185" i="4"/>
  <c r="BL185" i="4"/>
  <c r="BX183" i="4"/>
  <c r="BP183" i="4"/>
  <c r="BH183" i="4"/>
  <c r="BT181" i="4"/>
  <c r="BL181" i="4"/>
  <c r="BX179" i="4"/>
  <c r="BP179" i="4"/>
  <c r="BH179" i="4"/>
  <c r="BT177" i="4"/>
  <c r="BL177" i="4"/>
  <c r="BX175" i="4"/>
  <c r="BP175" i="4"/>
  <c r="BH175" i="4"/>
  <c r="BT173" i="4"/>
  <c r="BL173" i="4"/>
  <c r="BV171" i="4"/>
  <c r="BF171" i="4"/>
  <c r="BQ171" i="4"/>
  <c r="BI171" i="4"/>
  <c r="BR169" i="4"/>
  <c r="BW169" i="4"/>
  <c r="BO169" i="4"/>
  <c r="BG169" i="4"/>
  <c r="BN167" i="4"/>
  <c r="BU167" i="4"/>
  <c r="BM167" i="4"/>
  <c r="BE167" i="4"/>
  <c r="BJ165" i="4"/>
  <c r="BS165" i="4"/>
  <c r="BK165" i="4"/>
  <c r="BV163" i="4"/>
  <c r="BF163" i="4"/>
  <c r="BQ163" i="4"/>
  <c r="BI163" i="4"/>
  <c r="BR161" i="4"/>
  <c r="BW161" i="4"/>
  <c r="BO161" i="4"/>
  <c r="BG161" i="4"/>
  <c r="BN159" i="4"/>
  <c r="BU159" i="4"/>
  <c r="BM159" i="4"/>
  <c r="BE159" i="4"/>
  <c r="BJ157" i="4"/>
  <c r="BS157" i="4"/>
  <c r="BK157" i="4"/>
  <c r="BV155" i="4"/>
  <c r="BF155" i="4"/>
  <c r="BQ155" i="4"/>
  <c r="BI155" i="4"/>
  <c r="BR153" i="4"/>
  <c r="BW153" i="4"/>
  <c r="BO153" i="4"/>
  <c r="BG153" i="4"/>
  <c r="BN151" i="4"/>
  <c r="BU151" i="4"/>
  <c r="BM151" i="4"/>
  <c r="BE151" i="4"/>
  <c r="BJ149" i="4"/>
  <c r="BS149" i="4"/>
  <c r="BK149" i="4"/>
  <c r="BV147" i="4"/>
  <c r="BW147" i="4"/>
  <c r="BO147" i="4"/>
  <c r="BI147" i="4"/>
  <c r="BJ145" i="4"/>
  <c r="BL145" i="4"/>
  <c r="BS145" i="4"/>
  <c r="BK145" i="4"/>
  <c r="BR143" i="4"/>
  <c r="BP143" i="4"/>
  <c r="BU143" i="4"/>
  <c r="BM143" i="4"/>
  <c r="BE143" i="4"/>
  <c r="BT141" i="4"/>
  <c r="BW141" i="4"/>
  <c r="BO141" i="4"/>
  <c r="BG141" i="4"/>
  <c r="BX139" i="4"/>
  <c r="BH139" i="4"/>
  <c r="BQ139" i="4"/>
  <c r="BI139" i="4"/>
  <c r="BJ137" i="4"/>
  <c r="BS137" i="4"/>
  <c r="BR135" i="4"/>
  <c r="BU135" i="4"/>
  <c r="BE135" i="4"/>
  <c r="BK133" i="4"/>
  <c r="BL133" i="4"/>
  <c r="BW131" i="4"/>
  <c r="BR131" i="4"/>
  <c r="BU129" i="4"/>
  <c r="BX129" i="4"/>
  <c r="BH129" i="4"/>
  <c r="BO127" i="4"/>
  <c r="BN127" i="4"/>
  <c r="BT162" i="4"/>
  <c r="BE187" i="4"/>
  <c r="BU195" i="4"/>
  <c r="BD201" i="4"/>
  <c r="BL187" i="4"/>
  <c r="BI130" i="4"/>
  <c r="BT130" i="4"/>
  <c r="BD142" i="4"/>
  <c r="BH142" i="4"/>
  <c r="BI142" i="4"/>
  <c r="BR150" i="4"/>
  <c r="BO150" i="4"/>
  <c r="BR154" i="4"/>
  <c r="BO154" i="4"/>
  <c r="BR162" i="4"/>
  <c r="BO162" i="4"/>
  <c r="BV174" i="4"/>
  <c r="BP195" i="4"/>
  <c r="BX205" i="4"/>
  <c r="BS214" i="4"/>
  <c r="BQ212" i="4"/>
  <c r="BL212" i="4"/>
  <c r="BE208" i="4"/>
  <c r="BP206" i="4"/>
  <c r="BW202" i="4"/>
  <c r="BN200" i="4"/>
  <c r="BS196" i="4"/>
  <c r="BF210" i="4"/>
  <c r="BJ210" i="4"/>
  <c r="BN210" i="4"/>
  <c r="BR210" i="4"/>
  <c r="BV210" i="4"/>
  <c r="BD210" i="4"/>
  <c r="BK210" i="4"/>
  <c r="BS210" i="4"/>
  <c r="BE210" i="4"/>
  <c r="BM210" i="4"/>
  <c r="BU210" i="4"/>
  <c r="BH208" i="4"/>
  <c r="BL208" i="4"/>
  <c r="BP208" i="4"/>
  <c r="BT208" i="4"/>
  <c r="BX208" i="4"/>
  <c r="BG208" i="4"/>
  <c r="BO208" i="4"/>
  <c r="BW208" i="4"/>
  <c r="BI208" i="4"/>
  <c r="BQ208" i="4"/>
  <c r="BF206" i="4"/>
  <c r="BJ206" i="4"/>
  <c r="BN206" i="4"/>
  <c r="BR206" i="4"/>
  <c r="BV206" i="4"/>
  <c r="BD206" i="4"/>
  <c r="BK206" i="4"/>
  <c r="BS206" i="4"/>
  <c r="BE206" i="4"/>
  <c r="BM206" i="4"/>
  <c r="BU206" i="4"/>
  <c r="BH204" i="4"/>
  <c r="BL204" i="4"/>
  <c r="BP204" i="4"/>
  <c r="BT204" i="4"/>
  <c r="BX204" i="4"/>
  <c r="BG204" i="4"/>
  <c r="BO204" i="4"/>
  <c r="BW204" i="4"/>
  <c r="BI204" i="4"/>
  <c r="BQ204" i="4"/>
  <c r="BF202" i="4"/>
  <c r="BJ202" i="4"/>
  <c r="BN202" i="4"/>
  <c r="BR202" i="4"/>
  <c r="BV202" i="4"/>
  <c r="BD202" i="4"/>
  <c r="BK202" i="4"/>
  <c r="BS202" i="4"/>
  <c r="BE202" i="4"/>
  <c r="BM202" i="4"/>
  <c r="BU202" i="4"/>
  <c r="BH200" i="4"/>
  <c r="BL200" i="4"/>
  <c r="BP200" i="4"/>
  <c r="BT200" i="4"/>
  <c r="BX200" i="4"/>
  <c r="BG200" i="4"/>
  <c r="BO200" i="4"/>
  <c r="BW200" i="4"/>
  <c r="BI200" i="4"/>
  <c r="BQ200" i="4"/>
  <c r="BF198" i="4"/>
  <c r="BJ198" i="4"/>
  <c r="BN198" i="4"/>
  <c r="BR198" i="4"/>
  <c r="BV198" i="4"/>
  <c r="BD198" i="4"/>
  <c r="BK198" i="4"/>
  <c r="BS198" i="4"/>
  <c r="BE198" i="4"/>
  <c r="BM198" i="4"/>
  <c r="BU198" i="4"/>
  <c r="BH196" i="4"/>
  <c r="BL196" i="4"/>
  <c r="BP196" i="4"/>
  <c r="BT196" i="4"/>
  <c r="BX196" i="4"/>
  <c r="BG196" i="4"/>
  <c r="BO196" i="4"/>
  <c r="BW196" i="4"/>
  <c r="BI196" i="4"/>
  <c r="BQ196" i="4"/>
  <c r="BG108" i="4"/>
  <c r="BW108" i="4"/>
  <c r="BD38" i="4"/>
  <c r="BH335" i="4"/>
  <c r="BX337" i="4"/>
  <c r="AG352" i="4"/>
  <c r="BF49" i="4"/>
  <c r="BP33" i="4"/>
  <c r="BG337" i="4"/>
  <c r="BK337" i="4"/>
  <c r="BP337" i="4"/>
  <c r="BK335" i="4"/>
  <c r="BO335" i="4"/>
  <c r="BP335" i="4"/>
  <c r="BE287" i="4"/>
  <c r="BI287" i="4"/>
  <c r="BM287" i="4"/>
  <c r="BQ287" i="4"/>
  <c r="BU287" i="4"/>
  <c r="BF287" i="4"/>
  <c r="BN287" i="4"/>
  <c r="BV287" i="4"/>
  <c r="BG285" i="4"/>
  <c r="BK285" i="4"/>
  <c r="BO285" i="4"/>
  <c r="BS285" i="4"/>
  <c r="BW285" i="4"/>
  <c r="BJ285" i="4"/>
  <c r="BR285" i="4"/>
  <c r="BH285" i="4"/>
  <c r="BX285" i="4"/>
  <c r="BL285" i="4"/>
  <c r="BE283" i="4"/>
  <c r="BI283" i="4"/>
  <c r="BM283" i="4"/>
  <c r="BQ283" i="4"/>
  <c r="BU283" i="4"/>
  <c r="BF283" i="4"/>
  <c r="BN283" i="4"/>
  <c r="BV283" i="4"/>
  <c r="BP283" i="4"/>
  <c r="BD283" i="4"/>
  <c r="BT283" i="4"/>
  <c r="BG281" i="4"/>
  <c r="BK281" i="4"/>
  <c r="BO281" i="4"/>
  <c r="BS281" i="4"/>
  <c r="BW281" i="4"/>
  <c r="BJ281" i="4"/>
  <c r="BR281" i="4"/>
  <c r="BH281" i="4"/>
  <c r="BX281" i="4"/>
  <c r="BL281" i="4"/>
  <c r="BH320" i="4"/>
  <c r="BL320" i="4"/>
  <c r="BP320" i="4"/>
  <c r="BT320" i="4"/>
  <c r="BX320" i="4"/>
  <c r="BK320" i="4"/>
  <c r="BS320" i="4"/>
  <c r="BE320" i="4"/>
  <c r="BM320" i="4"/>
  <c r="BU320" i="4"/>
  <c r="BD320" i="4"/>
  <c r="BE312" i="4"/>
  <c r="BI312" i="4"/>
  <c r="BH312" i="4"/>
  <c r="BN312" i="4"/>
  <c r="BR312" i="4"/>
  <c r="BV312" i="4"/>
  <c r="BJ312" i="4"/>
  <c r="BS312" i="4"/>
  <c r="BF312" i="4"/>
  <c r="BQ312" i="4"/>
  <c r="BN343" i="4"/>
  <c r="BG343" i="4"/>
  <c r="BK343" i="4"/>
  <c r="BO343" i="4"/>
  <c r="BS343" i="4"/>
  <c r="BW343" i="4"/>
  <c r="BF343" i="4"/>
  <c r="BJ343" i="4"/>
  <c r="BX343" i="4"/>
  <c r="BP343" i="4"/>
  <c r="BF332" i="4"/>
  <c r="BV332" i="4"/>
  <c r="BR332" i="4"/>
  <c r="BG332" i="4"/>
  <c r="BK332" i="4"/>
  <c r="BO332" i="4"/>
  <c r="BS332" i="4"/>
  <c r="BW332" i="4"/>
  <c r="BD332" i="4"/>
  <c r="BT332" i="4"/>
  <c r="BL332" i="4"/>
  <c r="BF45" i="4"/>
  <c r="BL335" i="4"/>
  <c r="BT335" i="4"/>
  <c r="BL337" i="4"/>
  <c r="BT337" i="4"/>
  <c r="BD337" i="4"/>
  <c r="BW337" i="4"/>
  <c r="BO337" i="4"/>
  <c r="BS335" i="4"/>
  <c r="BD32" i="4"/>
  <c r="BF44" i="4"/>
  <c r="BD44" i="4"/>
  <c r="BS44" i="4"/>
  <c r="BM110" i="4"/>
  <c r="BP117" i="4"/>
  <c r="BS110" i="4"/>
  <c r="BX110" i="4"/>
  <c r="BP110" i="4"/>
  <c r="BH110" i="4"/>
  <c r="BN117" i="4"/>
  <c r="BU117" i="4"/>
  <c r="BM117" i="4"/>
  <c r="BE117" i="4"/>
  <c r="BO57" i="4"/>
  <c r="BD42" i="4"/>
  <c r="BX57" i="4"/>
  <c r="BQ44" i="4"/>
  <c r="BV44" i="4"/>
  <c r="BL44" i="4"/>
  <c r="BR44" i="4"/>
  <c r="BW44" i="4"/>
  <c r="BO44" i="4"/>
  <c r="BG44" i="4"/>
  <c r="BU44" i="4"/>
  <c r="BX44" i="4"/>
  <c r="BE110" i="4"/>
  <c r="BU110" i="4"/>
  <c r="BL117" i="4"/>
  <c r="BT117" i="4"/>
  <c r="BW110" i="4"/>
  <c r="BO110" i="4"/>
  <c r="BG110" i="4"/>
  <c r="BV110" i="4"/>
  <c r="BR110" i="4"/>
  <c r="BN110" i="4"/>
  <c r="BJ110" i="4"/>
  <c r="BJ117" i="4"/>
  <c r="BR117" i="4"/>
  <c r="BW117" i="4"/>
  <c r="BS117" i="4"/>
  <c r="BO117" i="4"/>
  <c r="BK117" i="4"/>
  <c r="BG117" i="4"/>
  <c r="BF53" i="4"/>
  <c r="BQ110" i="4"/>
  <c r="BI110" i="4"/>
  <c r="BP42" i="4"/>
  <c r="BT38" i="4"/>
  <c r="BR57" i="4"/>
  <c r="BD49" i="4"/>
  <c r="BI49" i="4"/>
  <c r="BT45" i="4"/>
  <c r="BI45" i="4"/>
  <c r="BQ42" i="4"/>
  <c r="BN59" i="4"/>
  <c r="BS59" i="4"/>
  <c r="BM57" i="4"/>
  <c r="BG49" i="4"/>
  <c r="BP57" i="4"/>
  <c r="BF32" i="4"/>
  <c r="BK32" i="4"/>
  <c r="BJ32" i="4"/>
  <c r="BP32" i="4"/>
  <c r="BM32" i="4"/>
  <c r="BX32" i="4"/>
  <c r="BT32" i="4"/>
  <c r="BE32" i="4"/>
  <c r="BI32" i="4"/>
  <c r="BN32" i="4"/>
  <c r="BV32" i="4"/>
  <c r="BE346" i="4"/>
  <c r="BM346" i="4"/>
  <c r="BU346" i="4"/>
  <c r="BX346" i="4"/>
  <c r="BH346" i="4"/>
  <c r="BI346" i="4"/>
  <c r="BP346" i="4"/>
  <c r="BI344" i="4"/>
  <c r="BQ344" i="4"/>
  <c r="BP344" i="4"/>
  <c r="BM344" i="4"/>
  <c r="BX344" i="4"/>
  <c r="BI342" i="4"/>
  <c r="BQ342" i="4"/>
  <c r="BF342" i="4"/>
  <c r="BN342" i="4"/>
  <c r="BV342" i="4"/>
  <c r="BD342" i="4"/>
  <c r="BE342" i="4"/>
  <c r="BU342" i="4"/>
  <c r="BR342" i="4"/>
  <c r="BE339" i="4"/>
  <c r="BM339" i="4"/>
  <c r="BU339" i="4"/>
  <c r="BL339" i="4"/>
  <c r="BQ339" i="4"/>
  <c r="BG331" i="4"/>
  <c r="BK331" i="4"/>
  <c r="BF329" i="4"/>
  <c r="BJ329" i="4"/>
  <c r="BN329" i="4"/>
  <c r="BR329" i="4"/>
  <c r="BV329" i="4"/>
  <c r="BD329" i="4"/>
  <c r="BH327" i="4"/>
  <c r="BL327" i="4"/>
  <c r="BP327" i="4"/>
  <c r="BT327" i="4"/>
  <c r="BX327" i="4"/>
  <c r="BE327" i="4"/>
  <c r="BI327" i="4"/>
  <c r="BM327" i="4"/>
  <c r="BQ327" i="4"/>
  <c r="BU327" i="4"/>
  <c r="BF325" i="4"/>
  <c r="BG325" i="4"/>
  <c r="BL325" i="4"/>
  <c r="BP325" i="4"/>
  <c r="BT325" i="4"/>
  <c r="BX325" i="4"/>
  <c r="BE325" i="4"/>
  <c r="BK325" i="4"/>
  <c r="BO325" i="4"/>
  <c r="BS325" i="4"/>
  <c r="BW325" i="4"/>
  <c r="BF323" i="4"/>
  <c r="BH323" i="4"/>
  <c r="BL323" i="4"/>
  <c r="BP323" i="4"/>
  <c r="BT323" i="4"/>
  <c r="BX323" i="4"/>
  <c r="BK323" i="4"/>
  <c r="BS323" i="4"/>
  <c r="BD323" i="4"/>
  <c r="BI323" i="4"/>
  <c r="BQ323" i="4"/>
  <c r="BH321" i="4"/>
  <c r="BL321" i="4"/>
  <c r="BP321" i="4"/>
  <c r="BT321" i="4"/>
  <c r="BX321" i="4"/>
  <c r="BK321" i="4"/>
  <c r="BS321" i="4"/>
  <c r="BD321" i="4"/>
  <c r="BI321" i="4"/>
  <c r="BQ321" i="4"/>
  <c r="BJ321" i="4"/>
  <c r="BR321" i="4"/>
  <c r="BG321" i="4"/>
  <c r="BW321" i="4"/>
  <c r="BM321" i="4"/>
  <c r="BF319" i="4"/>
  <c r="BJ319" i="4"/>
  <c r="BN319" i="4"/>
  <c r="BR319" i="4"/>
  <c r="BV319" i="4"/>
  <c r="BG319" i="4"/>
  <c r="BO319" i="4"/>
  <c r="BW319" i="4"/>
  <c r="BE319" i="4"/>
  <c r="BM319" i="4"/>
  <c r="BU319" i="4"/>
  <c r="BL319" i="4"/>
  <c r="BT319" i="4"/>
  <c r="BK319" i="4"/>
  <c r="BD319" i="4"/>
  <c r="BQ319" i="4"/>
  <c r="BF317" i="4"/>
  <c r="BN317" i="4"/>
  <c r="BT317" i="4"/>
  <c r="BX317" i="4"/>
  <c r="BK317" i="4"/>
  <c r="BS317" i="4"/>
  <c r="BD317" i="4"/>
  <c r="BI317" i="4"/>
  <c r="BQ317" i="4"/>
  <c r="BJ317" i="4"/>
  <c r="BV317" i="4"/>
  <c r="BO317" i="4"/>
  <c r="BE317" i="4"/>
  <c r="BU317" i="4"/>
  <c r="BH315" i="4"/>
  <c r="BP315" i="4"/>
  <c r="BX315" i="4"/>
  <c r="BS315" i="4"/>
  <c r="BI315" i="4"/>
  <c r="BT315" i="4"/>
  <c r="BD315" i="4"/>
  <c r="BJ313" i="4"/>
  <c r="BR313" i="4"/>
  <c r="BG313" i="4"/>
  <c r="BW313" i="4"/>
  <c r="BM313" i="4"/>
  <c r="BN313" i="4"/>
  <c r="BO313" i="4"/>
  <c r="BU313" i="4"/>
  <c r="BK311" i="4"/>
  <c r="BS311" i="4"/>
  <c r="BL311" i="4"/>
  <c r="BF311" i="4"/>
  <c r="BJ311" i="4"/>
  <c r="BG311" i="4"/>
  <c r="BW311" i="4"/>
  <c r="BV311" i="4"/>
  <c r="BE309" i="4"/>
  <c r="BM309" i="4"/>
  <c r="BU309" i="4"/>
  <c r="BP309" i="4"/>
  <c r="BN309" i="4"/>
  <c r="BR309" i="4"/>
  <c r="BQ309" i="4"/>
  <c r="BX309" i="4"/>
  <c r="BG307" i="4"/>
  <c r="BO307" i="4"/>
  <c r="BW307" i="4"/>
  <c r="BT307" i="4"/>
  <c r="BV307" i="4"/>
  <c r="BK307" i="4"/>
  <c r="BL307" i="4"/>
  <c r="BJ307" i="4"/>
  <c r="BI305" i="4"/>
  <c r="BQ305" i="4"/>
  <c r="BH305" i="4"/>
  <c r="BX305" i="4"/>
  <c r="BD305" i="4"/>
  <c r="BE305" i="4"/>
  <c r="BU305" i="4"/>
  <c r="BN305" i="4"/>
  <c r="BV338" i="4"/>
  <c r="BI338" i="4"/>
  <c r="BQ338" i="4"/>
  <c r="BD338" i="4"/>
  <c r="BP338" i="4"/>
  <c r="BR338" i="4"/>
  <c r="BM338" i="4"/>
  <c r="BX338" i="4"/>
  <c r="BV49" i="4"/>
  <c r="BQ49" i="4"/>
  <c r="BD52" i="4"/>
  <c r="BJ46" i="4"/>
  <c r="BH49" i="4"/>
  <c r="BI38" i="4"/>
  <c r="BW49" i="4"/>
  <c r="BP38" i="4"/>
  <c r="BJ49" i="4"/>
  <c r="BX229" i="4"/>
  <c r="BT229" i="4"/>
  <c r="BP229" i="4"/>
  <c r="BI229" i="4"/>
  <c r="BD229" i="4"/>
  <c r="BU229" i="4"/>
  <c r="BQ229" i="4"/>
  <c r="BK229" i="4"/>
  <c r="BN229" i="4"/>
  <c r="BJ229" i="4"/>
  <c r="BQ227" i="4"/>
  <c r="BI227" i="4"/>
  <c r="BD227" i="4"/>
  <c r="BS227" i="4"/>
  <c r="BK227" i="4"/>
  <c r="BX227" i="4"/>
  <c r="BT227" i="4"/>
  <c r="BP227" i="4"/>
  <c r="BL227" i="4"/>
  <c r="BU225" i="4"/>
  <c r="BM225" i="4"/>
  <c r="BE225" i="4"/>
  <c r="BW225" i="4"/>
  <c r="BO225" i="4"/>
  <c r="BG225" i="4"/>
  <c r="BV225" i="4"/>
  <c r="BR225" i="4"/>
  <c r="BN225" i="4"/>
  <c r="BJ225" i="4"/>
  <c r="BH261" i="4"/>
  <c r="BX261" i="4"/>
  <c r="BP263" i="4"/>
  <c r="BH265" i="4"/>
  <c r="BX265" i="4"/>
  <c r="BP267" i="4"/>
  <c r="BH269" i="4"/>
  <c r="BS269" i="4"/>
  <c r="BK271" i="4"/>
  <c r="BS271" i="4"/>
  <c r="BG273" i="4"/>
  <c r="BO273" i="4"/>
  <c r="BW273" i="4"/>
  <c r="BG275" i="4"/>
  <c r="BO275" i="4"/>
  <c r="BW275" i="4"/>
  <c r="BD263" i="4"/>
  <c r="BD271" i="4"/>
  <c r="BX275" i="4"/>
  <c r="BT275" i="4"/>
  <c r="BP275" i="4"/>
  <c r="BL275" i="4"/>
  <c r="BX273" i="4"/>
  <c r="BT273" i="4"/>
  <c r="BP273" i="4"/>
  <c r="BL273" i="4"/>
  <c r="BX271" i="4"/>
  <c r="BT271" i="4"/>
  <c r="BP271" i="4"/>
  <c r="BL271" i="4"/>
  <c r="BX269" i="4"/>
  <c r="BT269" i="4"/>
  <c r="BP269" i="4"/>
  <c r="BJ269" i="4"/>
  <c r="BM269" i="4"/>
  <c r="BI269" i="4"/>
  <c r="BR267" i="4"/>
  <c r="BJ267" i="4"/>
  <c r="BW267" i="4"/>
  <c r="BS267" i="4"/>
  <c r="BO267" i="4"/>
  <c r="BK267" i="4"/>
  <c r="BV265" i="4"/>
  <c r="BN265" i="4"/>
  <c r="BF265" i="4"/>
  <c r="BU265" i="4"/>
  <c r="BQ265" i="4"/>
  <c r="BM265" i="4"/>
  <c r="BI265" i="4"/>
  <c r="BR263" i="4"/>
  <c r="BJ263" i="4"/>
  <c r="BW263" i="4"/>
  <c r="BS263" i="4"/>
  <c r="BO263" i="4"/>
  <c r="BK263" i="4"/>
  <c r="BV261" i="4"/>
  <c r="BN261" i="4"/>
  <c r="BF261" i="4"/>
  <c r="BU261" i="4"/>
  <c r="BQ261" i="4"/>
  <c r="BM261" i="4"/>
  <c r="BI261" i="4"/>
  <c r="BD331" i="4"/>
  <c r="BU331" i="4"/>
  <c r="BQ331" i="4"/>
  <c r="BM331" i="4"/>
  <c r="BE331" i="4"/>
  <c r="BT329" i="4"/>
  <c r="BL329" i="4"/>
  <c r="BW327" i="4"/>
  <c r="BO327" i="4"/>
  <c r="BG327" i="4"/>
  <c r="BV327" i="4"/>
  <c r="BN327" i="4"/>
  <c r="BF327" i="4"/>
  <c r="BQ325" i="4"/>
  <c r="BI325" i="4"/>
  <c r="BV325" i="4"/>
  <c r="BN325" i="4"/>
  <c r="BH325" i="4"/>
  <c r="BM323" i="4"/>
  <c r="BW323" i="4"/>
  <c r="BG323" i="4"/>
  <c r="BR323" i="4"/>
  <c r="BJ323" i="4"/>
  <c r="BE321" i="4"/>
  <c r="BV321" i="4"/>
  <c r="BF321" i="4"/>
  <c r="BS319" i="4"/>
  <c r="BP319" i="4"/>
  <c r="BM317" i="4"/>
  <c r="BG317" i="4"/>
  <c r="BQ315" i="4"/>
  <c r="BL315" i="4"/>
  <c r="BV313" i="4"/>
  <c r="BT311" i="4"/>
  <c r="BD309" i="4"/>
  <c r="BI309" i="4"/>
  <c r="BS307" i="4"/>
  <c r="BP305" i="4"/>
  <c r="BH338" i="4"/>
  <c r="BE338" i="4"/>
  <c r="BU344" i="4"/>
  <c r="BJ342" i="4"/>
  <c r="BH324" i="4"/>
  <c r="BP324" i="4"/>
  <c r="BX324" i="4"/>
  <c r="BS324" i="4"/>
  <c r="BM324" i="4"/>
  <c r="BH316" i="4"/>
  <c r="BP316" i="4"/>
  <c r="BX316" i="4"/>
  <c r="BS316" i="4"/>
  <c r="BM316" i="4"/>
  <c r="BI345" i="4"/>
  <c r="BQ345" i="4"/>
  <c r="BD345" i="4"/>
  <c r="BJ345" i="4"/>
  <c r="BL345" i="4"/>
  <c r="BI340" i="4"/>
  <c r="BQ340" i="4"/>
  <c r="BD340" i="4"/>
  <c r="BV340" i="4"/>
  <c r="BF340" i="4"/>
  <c r="BX340" i="4"/>
  <c r="BH340" i="4"/>
  <c r="BV334" i="4"/>
  <c r="BK334" i="4"/>
  <c r="BS334" i="4"/>
  <c r="BF334" i="4"/>
  <c r="BP334" i="4"/>
  <c r="BH330" i="4"/>
  <c r="BQ330" i="4"/>
  <c r="BD330" i="4"/>
  <c r="BI330" i="4"/>
  <c r="BP330" i="4"/>
  <c r="BF322" i="4"/>
  <c r="BJ322" i="4"/>
  <c r="BN322" i="4"/>
  <c r="BR322" i="4"/>
  <c r="BV322" i="4"/>
  <c r="BG322" i="4"/>
  <c r="BO322" i="4"/>
  <c r="BW322" i="4"/>
  <c r="BI322" i="4"/>
  <c r="BQ322" i="4"/>
  <c r="BD322" i="4"/>
  <c r="BF318" i="4"/>
  <c r="BJ318" i="4"/>
  <c r="BN318" i="4"/>
  <c r="BR318" i="4"/>
  <c r="BV318" i="4"/>
  <c r="BG318" i="4"/>
  <c r="BO318" i="4"/>
  <c r="BW318" i="4"/>
  <c r="BI318" i="4"/>
  <c r="BQ318" i="4"/>
  <c r="BE310" i="4"/>
  <c r="BI310" i="4"/>
  <c r="BM310" i="4"/>
  <c r="BQ310" i="4"/>
  <c r="BU310" i="4"/>
  <c r="BH310" i="4"/>
  <c r="BP310" i="4"/>
  <c r="BX310" i="4"/>
  <c r="BR310" i="4"/>
  <c r="BN310" i="4"/>
  <c r="BE308" i="4"/>
  <c r="BI308" i="4"/>
  <c r="BM308" i="4"/>
  <c r="BQ308" i="4"/>
  <c r="BU308" i="4"/>
  <c r="BH308" i="4"/>
  <c r="BP308" i="4"/>
  <c r="BX308" i="4"/>
  <c r="BR308" i="4"/>
  <c r="BN308" i="4"/>
  <c r="BD308" i="4"/>
  <c r="BE306" i="4"/>
  <c r="BI306" i="4"/>
  <c r="BM306" i="4"/>
  <c r="BQ306" i="4"/>
  <c r="BU306" i="4"/>
  <c r="BH306" i="4"/>
  <c r="BP306" i="4"/>
  <c r="BX306" i="4"/>
  <c r="BR306" i="4"/>
  <c r="BN306" i="4"/>
  <c r="BD306" i="4"/>
  <c r="BL57" i="4"/>
  <c r="BW57" i="4"/>
  <c r="BG57" i="4"/>
  <c r="BV45" i="4"/>
  <c r="BQ45" i="4"/>
  <c r="BT46" i="4"/>
  <c r="BK46" i="4"/>
  <c r="BT59" i="4"/>
  <c r="BK42" i="4"/>
  <c r="BX42" i="4"/>
  <c r="BH42" i="4"/>
  <c r="BK59" i="4"/>
  <c r="BN57" i="4"/>
  <c r="BV46" i="4"/>
  <c r="BP46" i="4"/>
  <c r="BI57" i="4"/>
  <c r="BG346" i="4"/>
  <c r="BK346" i="4"/>
  <c r="BO346" i="4"/>
  <c r="BS346" i="4"/>
  <c r="BW346" i="4"/>
  <c r="BD346" i="4"/>
  <c r="BT346" i="4"/>
  <c r="BL346" i="4"/>
  <c r="BG344" i="4"/>
  <c r="BK344" i="4"/>
  <c r="BO344" i="4"/>
  <c r="BS344" i="4"/>
  <c r="BW344" i="4"/>
  <c r="BT344" i="4"/>
  <c r="BL344" i="4"/>
  <c r="BG342" i="4"/>
  <c r="BK342" i="4"/>
  <c r="BO342" i="4"/>
  <c r="BS342" i="4"/>
  <c r="BW342" i="4"/>
  <c r="BH342" i="4"/>
  <c r="BL342" i="4"/>
  <c r="BP342" i="4"/>
  <c r="BT342" i="4"/>
  <c r="BX342" i="4"/>
  <c r="BG339" i="4"/>
  <c r="BK339" i="4"/>
  <c r="BO339" i="4"/>
  <c r="BS339" i="4"/>
  <c r="BW339" i="4"/>
  <c r="BX339" i="4"/>
  <c r="BP339" i="4"/>
  <c r="BH339" i="4"/>
  <c r="BH317" i="4"/>
  <c r="BL317" i="4"/>
  <c r="BP317" i="4"/>
  <c r="BF315" i="4"/>
  <c r="BJ315" i="4"/>
  <c r="BN315" i="4"/>
  <c r="BR315" i="4"/>
  <c r="BV315" i="4"/>
  <c r="BG315" i="4"/>
  <c r="BO315" i="4"/>
  <c r="BW315" i="4"/>
  <c r="BE315" i="4"/>
  <c r="BM315" i="4"/>
  <c r="BU315" i="4"/>
  <c r="BH313" i="4"/>
  <c r="BL313" i="4"/>
  <c r="BP313" i="4"/>
  <c r="BT313" i="4"/>
  <c r="BX313" i="4"/>
  <c r="BK313" i="4"/>
  <c r="BS313" i="4"/>
  <c r="BD313" i="4"/>
  <c r="BI313" i="4"/>
  <c r="BQ313" i="4"/>
  <c r="BE311" i="4"/>
  <c r="BI311" i="4"/>
  <c r="BM311" i="4"/>
  <c r="BQ311" i="4"/>
  <c r="BU311" i="4"/>
  <c r="BH311" i="4"/>
  <c r="BP311" i="4"/>
  <c r="BX311" i="4"/>
  <c r="BN311" i="4"/>
  <c r="BD311" i="4"/>
  <c r="BR311" i="4"/>
  <c r="BG309" i="4"/>
  <c r="BK309" i="4"/>
  <c r="BO309" i="4"/>
  <c r="BS309" i="4"/>
  <c r="BW309" i="4"/>
  <c r="BL309" i="4"/>
  <c r="BT309" i="4"/>
  <c r="BF309" i="4"/>
  <c r="BV309" i="4"/>
  <c r="BJ309" i="4"/>
  <c r="BE307" i="4"/>
  <c r="BI307" i="4"/>
  <c r="BM307" i="4"/>
  <c r="BQ307" i="4"/>
  <c r="BU307" i="4"/>
  <c r="BH307" i="4"/>
  <c r="BP307" i="4"/>
  <c r="BX307" i="4"/>
  <c r="BN307" i="4"/>
  <c r="BD307" i="4"/>
  <c r="BR307" i="4"/>
  <c r="BG305" i="4"/>
  <c r="BK305" i="4"/>
  <c r="BO305" i="4"/>
  <c r="BS305" i="4"/>
  <c r="BW305" i="4"/>
  <c r="BL305" i="4"/>
  <c r="BT305" i="4"/>
  <c r="BF305" i="4"/>
  <c r="BV305" i="4"/>
  <c r="BJ305" i="4"/>
  <c r="BN338" i="4"/>
  <c r="BJ338" i="4"/>
  <c r="BG338" i="4"/>
  <c r="BK338" i="4"/>
  <c r="BO338" i="4"/>
  <c r="BS338" i="4"/>
  <c r="BW338" i="4"/>
  <c r="BT338" i="4"/>
  <c r="BL338" i="4"/>
  <c r="BF324" i="4"/>
  <c r="BJ324" i="4"/>
  <c r="BN324" i="4"/>
  <c r="BR324" i="4"/>
  <c r="BV324" i="4"/>
  <c r="BG324" i="4"/>
  <c r="BO324" i="4"/>
  <c r="BW324" i="4"/>
  <c r="BI324" i="4"/>
  <c r="BQ324" i="4"/>
  <c r="BD324" i="4"/>
  <c r="BF316" i="4"/>
  <c r="BJ316" i="4"/>
  <c r="BN316" i="4"/>
  <c r="BR316" i="4"/>
  <c r="BV316" i="4"/>
  <c r="BG316" i="4"/>
  <c r="BO316" i="4"/>
  <c r="BW316" i="4"/>
  <c r="BI316" i="4"/>
  <c r="BQ316" i="4"/>
  <c r="BD316" i="4"/>
  <c r="BG345" i="4"/>
  <c r="BK345" i="4"/>
  <c r="BO345" i="4"/>
  <c r="BS345" i="4"/>
  <c r="BW345" i="4"/>
  <c r="BV345" i="4"/>
  <c r="BN345" i="4"/>
  <c r="BF345" i="4"/>
  <c r="BX345" i="4"/>
  <c r="BP345" i="4"/>
  <c r="BH345" i="4"/>
  <c r="BG340" i="4"/>
  <c r="BK340" i="4"/>
  <c r="BO340" i="4"/>
  <c r="BS340" i="4"/>
  <c r="BW340" i="4"/>
  <c r="BR340" i="4"/>
  <c r="BJ340" i="4"/>
  <c r="BT340" i="4"/>
  <c r="BL340" i="4"/>
  <c r="BN334" i="4"/>
  <c r="BR334" i="4"/>
  <c r="BE334" i="4"/>
  <c r="BI334" i="4"/>
  <c r="BM334" i="4"/>
  <c r="BQ334" i="4"/>
  <c r="BU334" i="4"/>
  <c r="BD334" i="4"/>
  <c r="BT334" i="4"/>
  <c r="BL334" i="4"/>
  <c r="BF330" i="4"/>
  <c r="BJ330" i="4"/>
  <c r="BN330" i="4"/>
  <c r="BS330" i="4"/>
  <c r="BW330" i="4"/>
  <c r="BV330" i="4"/>
  <c r="BM330" i="4"/>
  <c r="BE330" i="4"/>
  <c r="BT330" i="4"/>
  <c r="BK330" i="4"/>
  <c r="BF337" i="4"/>
  <c r="BN337" i="4"/>
  <c r="BV337" i="4"/>
  <c r="BR337" i="4"/>
  <c r="BJ337" i="4"/>
  <c r="BJ335" i="4"/>
  <c r="BR335" i="4"/>
  <c r="BF335" i="4"/>
  <c r="BV335" i="4"/>
  <c r="BD335" i="4"/>
  <c r="BN335" i="4"/>
  <c r="BJ259" i="4"/>
  <c r="BR259" i="4"/>
  <c r="BF259" i="4"/>
  <c r="BV259" i="4"/>
  <c r="BN259" i="4"/>
  <c r="BE186" i="4"/>
  <c r="BM186" i="4"/>
  <c r="BU186" i="4"/>
  <c r="BI186" i="4"/>
  <c r="BQ186" i="4"/>
  <c r="BT57" i="4"/>
  <c r="BD57" i="4"/>
  <c r="BJ57" i="4"/>
  <c r="BS57" i="4"/>
  <c r="BK57" i="4"/>
  <c r="BD45" i="4"/>
  <c r="BL45" i="4"/>
  <c r="BN45" i="4"/>
  <c r="BU45" i="4"/>
  <c r="BM45" i="4"/>
  <c r="BX46" i="4"/>
  <c r="BM46" i="4"/>
  <c r="BD46" i="4"/>
  <c r="BS46" i="4"/>
  <c r="BF42" i="4"/>
  <c r="BI42" i="4"/>
  <c r="BL59" i="4"/>
  <c r="BS42" i="4"/>
  <c r="BV59" i="4"/>
  <c r="BF59" i="4"/>
  <c r="BT42" i="4"/>
  <c r="BL42" i="4"/>
  <c r="BW59" i="4"/>
  <c r="BO59" i="4"/>
  <c r="BH57" i="4"/>
  <c r="BU57" i="4"/>
  <c r="BE57" i="4"/>
  <c r="BI46" i="4"/>
  <c r="BF57" i="4"/>
  <c r="BU337" i="4"/>
  <c r="BQ337" i="4"/>
  <c r="BM337" i="4"/>
  <c r="BI337" i="4"/>
  <c r="BE337" i="4"/>
  <c r="BU335" i="4"/>
  <c r="BQ335" i="4"/>
  <c r="BM335" i="4"/>
  <c r="BI335" i="4"/>
  <c r="BE335" i="4"/>
  <c r="BF346" i="4"/>
  <c r="BN346" i="4"/>
  <c r="BV346" i="4"/>
  <c r="BJ346" i="4"/>
  <c r="BR346" i="4"/>
  <c r="BJ344" i="4"/>
  <c r="BR344" i="4"/>
  <c r="BN344" i="4"/>
  <c r="BF344" i="4"/>
  <c r="BV344" i="4"/>
  <c r="BD344" i="4"/>
  <c r="BJ339" i="4"/>
  <c r="BR339" i="4"/>
  <c r="BN339" i="4"/>
  <c r="BF339" i="4"/>
  <c r="BV339" i="4"/>
  <c r="BD339" i="4"/>
  <c r="BF331" i="4"/>
  <c r="BJ331" i="4"/>
  <c r="BN331" i="4"/>
  <c r="BR331" i="4"/>
  <c r="BV331" i="4"/>
  <c r="BL331" i="4"/>
  <c r="BT331" i="4"/>
  <c r="BH331" i="4"/>
  <c r="BP331" i="4"/>
  <c r="BX331" i="4"/>
  <c r="BE329" i="4"/>
  <c r="BI329" i="4"/>
  <c r="BM329" i="4"/>
  <c r="BQ329" i="4"/>
  <c r="BU329" i="4"/>
  <c r="BG329" i="4"/>
  <c r="BO329" i="4"/>
  <c r="BW329" i="4"/>
  <c r="BK329" i="4"/>
  <c r="BS329" i="4"/>
  <c r="BI275" i="4"/>
  <c r="BQ275" i="4"/>
  <c r="BM275" i="4"/>
  <c r="BE275" i="4"/>
  <c r="BU275" i="4"/>
  <c r="BE273" i="4"/>
  <c r="BM273" i="4"/>
  <c r="BU273" i="4"/>
  <c r="BQ273" i="4"/>
  <c r="BD273" i="4"/>
  <c r="BI273" i="4"/>
  <c r="BI271" i="4"/>
  <c r="BQ271" i="4"/>
  <c r="BE271" i="4"/>
  <c r="BU271" i="4"/>
  <c r="BM271" i="4"/>
  <c r="BL269" i="4"/>
  <c r="BU269" i="4"/>
  <c r="BQ269" i="4"/>
  <c r="BD269" i="4"/>
  <c r="BL267" i="4"/>
  <c r="BT267" i="4"/>
  <c r="BL265" i="4"/>
  <c r="BD265" i="4"/>
  <c r="BT265" i="4"/>
  <c r="BL263" i="4"/>
  <c r="BT263" i="4"/>
  <c r="BL261" i="4"/>
  <c r="BT261" i="4"/>
  <c r="BD261" i="4"/>
  <c r="BE194" i="4"/>
  <c r="BM194" i="4"/>
  <c r="BU194" i="4"/>
  <c r="BI194" i="4"/>
  <c r="BQ194" i="4"/>
  <c r="BI192" i="4"/>
  <c r="BQ192" i="4"/>
  <c r="BM192" i="4"/>
  <c r="BE192" i="4"/>
  <c r="BU192" i="4"/>
  <c r="BE190" i="4"/>
  <c r="BM190" i="4"/>
  <c r="BU190" i="4"/>
  <c r="BQ190" i="4"/>
  <c r="BI190" i="4"/>
  <c r="BI188" i="4"/>
  <c r="BQ188" i="4"/>
  <c r="BE188" i="4"/>
  <c r="BU188" i="4"/>
  <c r="BM188" i="4"/>
  <c r="BI185" i="4"/>
  <c r="BQ185" i="4"/>
  <c r="BM185" i="4"/>
  <c r="BD185" i="4"/>
  <c r="BE185" i="4"/>
  <c r="BU185" i="4"/>
  <c r="BI183" i="4"/>
  <c r="BM183" i="4"/>
  <c r="BU183" i="4"/>
  <c r="BQ183" i="4"/>
  <c r="BE183" i="4"/>
  <c r="BE181" i="4"/>
  <c r="BM181" i="4"/>
  <c r="BU181" i="4"/>
  <c r="BQ181" i="4"/>
  <c r="BI181" i="4"/>
  <c r="BD181" i="4"/>
  <c r="BI179" i="4"/>
  <c r="BQ179" i="4"/>
  <c r="BE179" i="4"/>
  <c r="BU179" i="4"/>
  <c r="BM179" i="4"/>
  <c r="BE177" i="4"/>
  <c r="BM177" i="4"/>
  <c r="BU177" i="4"/>
  <c r="BI177" i="4"/>
  <c r="BQ177" i="4"/>
  <c r="BD177" i="4"/>
  <c r="BI175" i="4"/>
  <c r="BQ175" i="4"/>
  <c r="BM175" i="4"/>
  <c r="BE175" i="4"/>
  <c r="BU175" i="4"/>
  <c r="BE173" i="4"/>
  <c r="BM173" i="4"/>
  <c r="BU173" i="4"/>
  <c r="BQ173" i="4"/>
  <c r="BI173" i="4"/>
  <c r="BD173" i="4"/>
  <c r="BP171" i="4"/>
  <c r="BX171" i="4"/>
  <c r="BH171" i="4"/>
  <c r="BH169" i="4"/>
  <c r="BX169" i="4"/>
  <c r="BP169" i="4"/>
  <c r="BD169" i="4"/>
  <c r="BP167" i="4"/>
  <c r="BH167" i="4"/>
  <c r="BX167" i="4"/>
  <c r="BH165" i="4"/>
  <c r="BX165" i="4"/>
  <c r="BP165" i="4"/>
  <c r="BD165" i="4"/>
  <c r="BP163" i="4"/>
  <c r="BX163" i="4"/>
  <c r="BH163" i="4"/>
  <c r="BH161" i="4"/>
  <c r="BX161" i="4"/>
  <c r="BP161" i="4"/>
  <c r="BD161" i="4"/>
  <c r="BP159" i="4"/>
  <c r="BH159" i="4"/>
  <c r="BX159" i="4"/>
  <c r="BH157" i="4"/>
  <c r="BX157" i="4"/>
  <c r="BP157" i="4"/>
  <c r="BD157" i="4"/>
  <c r="BP155" i="4"/>
  <c r="BX155" i="4"/>
  <c r="BH155" i="4"/>
  <c r="BH153" i="4"/>
  <c r="BX153" i="4"/>
  <c r="BP153" i="4"/>
  <c r="BD153" i="4"/>
  <c r="BP151" i="4"/>
  <c r="BH151" i="4"/>
  <c r="BX151" i="4"/>
  <c r="BH149" i="4"/>
  <c r="BX149" i="4"/>
  <c r="BP149" i="4"/>
  <c r="BD149" i="4"/>
  <c r="BP147" i="4"/>
  <c r="BX147" i="4"/>
  <c r="BF147" i="4"/>
  <c r="BN145" i="4"/>
  <c r="BD145" i="4"/>
  <c r="BF143" i="4"/>
  <c r="BV143" i="4"/>
  <c r="BN141" i="4"/>
  <c r="BD141" i="4"/>
  <c r="BV139" i="4"/>
  <c r="BF139" i="4"/>
  <c r="BN137" i="4"/>
  <c r="BD137" i="4"/>
  <c r="BF135" i="4"/>
  <c r="BV135" i="4"/>
  <c r="BI129" i="4"/>
  <c r="BD129" i="4"/>
  <c r="BJ218" i="4"/>
  <c r="BN218" i="4"/>
  <c r="BR218" i="4"/>
  <c r="BV218" i="4"/>
  <c r="BE218" i="4"/>
  <c r="BI218" i="4"/>
  <c r="BM218" i="4"/>
  <c r="BQ218" i="4"/>
  <c r="BU218" i="4"/>
  <c r="BD218" i="4"/>
  <c r="AD349" i="4"/>
  <c r="AD365" i="4" s="1"/>
  <c r="BF279" i="4"/>
  <c r="BH279" i="4"/>
  <c r="BJ279" i="4"/>
  <c r="BL279" i="4"/>
  <c r="BN279" i="4"/>
  <c r="BP279" i="4"/>
  <c r="BR279" i="4"/>
  <c r="BT279" i="4"/>
  <c r="BV279" i="4"/>
  <c r="BX279" i="4"/>
  <c r="BG279" i="4"/>
  <c r="BK279" i="4"/>
  <c r="BO279" i="4"/>
  <c r="BS279" i="4"/>
  <c r="BW279" i="4"/>
  <c r="BD279" i="4"/>
  <c r="BE279" i="4"/>
  <c r="BI279" i="4"/>
  <c r="BM279" i="4"/>
  <c r="BQ279" i="4"/>
  <c r="BU279" i="4"/>
  <c r="BF277" i="4"/>
  <c r="BH277" i="4"/>
  <c r="BJ277" i="4"/>
  <c r="BL277" i="4"/>
  <c r="BN277" i="4"/>
  <c r="BP277" i="4"/>
  <c r="BR277" i="4"/>
  <c r="BT277" i="4"/>
  <c r="BV277" i="4"/>
  <c r="BX277" i="4"/>
  <c r="BG277" i="4"/>
  <c r="BK277" i="4"/>
  <c r="BO277" i="4"/>
  <c r="BS277" i="4"/>
  <c r="BW277" i="4"/>
  <c r="BE277" i="4"/>
  <c r="BI277" i="4"/>
  <c r="BM277" i="4"/>
  <c r="BQ277" i="4"/>
  <c r="BU277" i="4"/>
  <c r="BD277" i="4"/>
  <c r="AD348" i="4"/>
  <c r="AD364" i="4" s="1"/>
  <c r="AG348" i="4"/>
  <c r="BX119" i="4"/>
  <c r="BE119" i="4"/>
  <c r="BG119" i="4"/>
  <c r="BI119" i="4"/>
  <c r="BK119" i="4"/>
  <c r="BM119" i="4"/>
  <c r="BO119" i="4"/>
  <c r="BQ119" i="4"/>
  <c r="BS119" i="4"/>
  <c r="BU119" i="4"/>
  <c r="BW119" i="4"/>
  <c r="BD119" i="4"/>
  <c r="BF119" i="4"/>
  <c r="BJ119" i="4"/>
  <c r="BN119" i="4"/>
  <c r="BR119" i="4"/>
  <c r="BV119" i="4"/>
  <c r="BH119" i="4"/>
  <c r="BL119" i="4"/>
  <c r="BP119" i="4"/>
  <c r="BT119" i="4"/>
  <c r="BX115" i="4"/>
  <c r="BE115" i="4"/>
  <c r="BG115" i="4"/>
  <c r="BI115" i="4"/>
  <c r="BK115" i="4"/>
  <c r="BM115" i="4"/>
  <c r="BO115" i="4"/>
  <c r="BQ115" i="4"/>
  <c r="BS115" i="4"/>
  <c r="BU115" i="4"/>
  <c r="BW115" i="4"/>
  <c r="BF115" i="4"/>
  <c r="BJ115" i="4"/>
  <c r="BN115" i="4"/>
  <c r="BR115" i="4"/>
  <c r="BV115" i="4"/>
  <c r="BD115" i="4"/>
  <c r="BH115" i="4"/>
  <c r="BL115" i="4"/>
  <c r="BP115" i="4"/>
  <c r="BT115" i="4"/>
  <c r="BX123" i="4"/>
  <c r="BE123" i="4"/>
  <c r="BG123" i="4"/>
  <c r="BI123" i="4"/>
  <c r="BK123" i="4"/>
  <c r="BM123" i="4"/>
  <c r="BO123" i="4"/>
  <c r="BQ123" i="4"/>
  <c r="BS123" i="4"/>
  <c r="BU123" i="4"/>
  <c r="BW123" i="4"/>
  <c r="BF123" i="4"/>
  <c r="BJ123" i="4"/>
  <c r="BN123" i="4"/>
  <c r="BR123" i="4"/>
  <c r="BV123" i="4"/>
  <c r="BD123" i="4"/>
  <c r="BH123" i="4"/>
  <c r="BL123" i="4"/>
  <c r="BP123" i="4"/>
  <c r="BT123" i="4"/>
  <c r="BD124" i="4"/>
  <c r="BF124" i="4"/>
  <c r="BH124" i="4"/>
  <c r="BJ124" i="4"/>
  <c r="BL124" i="4"/>
  <c r="BN124" i="4"/>
  <c r="BP124" i="4"/>
  <c r="BR124" i="4"/>
  <c r="BT124" i="4"/>
  <c r="BV124" i="4"/>
  <c r="BX124" i="4"/>
  <c r="BG124" i="4"/>
  <c r="BK124" i="4"/>
  <c r="BO124" i="4"/>
  <c r="BS124" i="4"/>
  <c r="BW124" i="4"/>
  <c r="BE124" i="4"/>
  <c r="BI124" i="4"/>
  <c r="BM124" i="4"/>
  <c r="BQ124" i="4"/>
  <c r="BU124" i="4"/>
  <c r="BD122" i="4"/>
  <c r="BX122" i="4"/>
  <c r="BF122" i="4"/>
  <c r="BH122" i="4"/>
  <c r="BJ122" i="4"/>
  <c r="BL122" i="4"/>
  <c r="BN122" i="4"/>
  <c r="BP122" i="4"/>
  <c r="BR122" i="4"/>
  <c r="BT122" i="4"/>
  <c r="BV122" i="4"/>
  <c r="BE122" i="4"/>
  <c r="BI122" i="4"/>
  <c r="BM122" i="4"/>
  <c r="BQ122" i="4"/>
  <c r="BU122" i="4"/>
  <c r="BG122" i="4"/>
  <c r="BK122" i="4"/>
  <c r="BO122" i="4"/>
  <c r="BS122" i="4"/>
  <c r="BW122" i="4"/>
  <c r="BD120" i="4"/>
  <c r="BF120" i="4"/>
  <c r="BH120" i="4"/>
  <c r="BJ120" i="4"/>
  <c r="BL120" i="4"/>
  <c r="BN120" i="4"/>
  <c r="BP120" i="4"/>
  <c r="BR120" i="4"/>
  <c r="BT120" i="4"/>
  <c r="BV120" i="4"/>
  <c r="BG120" i="4"/>
  <c r="BK120" i="4"/>
  <c r="BO120" i="4"/>
  <c r="BS120" i="4"/>
  <c r="BW120" i="4"/>
  <c r="BX120" i="4"/>
  <c r="BE120" i="4"/>
  <c r="BI120" i="4"/>
  <c r="BM120" i="4"/>
  <c r="BQ120" i="4"/>
  <c r="BU120" i="4"/>
  <c r="BD118" i="4"/>
  <c r="BX118" i="4"/>
  <c r="BF118" i="4"/>
  <c r="BH118" i="4"/>
  <c r="BJ118" i="4"/>
  <c r="BL118" i="4"/>
  <c r="BN118" i="4"/>
  <c r="BP118" i="4"/>
  <c r="BR118" i="4"/>
  <c r="BT118" i="4"/>
  <c r="BV118" i="4"/>
  <c r="BE118" i="4"/>
  <c r="BI118" i="4"/>
  <c r="BM118" i="4"/>
  <c r="BQ118" i="4"/>
  <c r="BU118" i="4"/>
  <c r="BG118" i="4"/>
  <c r="BK118" i="4"/>
  <c r="BO118" i="4"/>
  <c r="BS118" i="4"/>
  <c r="BW118" i="4"/>
  <c r="BD116" i="4"/>
  <c r="BF116" i="4"/>
  <c r="BH116" i="4"/>
  <c r="BJ116" i="4"/>
  <c r="BL116" i="4"/>
  <c r="BN116" i="4"/>
  <c r="BP116" i="4"/>
  <c r="BR116" i="4"/>
  <c r="BT116" i="4"/>
  <c r="BV116" i="4"/>
  <c r="BX116" i="4"/>
  <c r="BG116" i="4"/>
  <c r="BK116" i="4"/>
  <c r="BO116" i="4"/>
  <c r="BS116" i="4"/>
  <c r="BW116" i="4"/>
  <c r="BE116" i="4"/>
  <c r="BI116" i="4"/>
  <c r="BM116" i="4"/>
  <c r="BQ116" i="4"/>
  <c r="BU116" i="4"/>
  <c r="BD114" i="4"/>
  <c r="BO114" i="4"/>
  <c r="BF114" i="4"/>
  <c r="BH114" i="4"/>
  <c r="BJ114" i="4"/>
  <c r="BL114" i="4"/>
  <c r="BN114" i="4"/>
  <c r="BQ114" i="4"/>
  <c r="BS114" i="4"/>
  <c r="BU114" i="4"/>
  <c r="BW114" i="4"/>
  <c r="BX114" i="4"/>
  <c r="BG114" i="4"/>
  <c r="BK114" i="4"/>
  <c r="BP114" i="4"/>
  <c r="BT114" i="4"/>
  <c r="BI114" i="4"/>
  <c r="BR114" i="4"/>
  <c r="BE114" i="4"/>
  <c r="BM114" i="4"/>
  <c r="BV114" i="4"/>
  <c r="BD112" i="4"/>
  <c r="BF112" i="4"/>
  <c r="BH112" i="4"/>
  <c r="BJ112" i="4"/>
  <c r="BL112" i="4"/>
  <c r="BN112" i="4"/>
  <c r="BP112" i="4"/>
  <c r="BR112" i="4"/>
  <c r="BT112" i="4"/>
  <c r="BV112" i="4"/>
  <c r="BE112" i="4"/>
  <c r="BI112" i="4"/>
  <c r="BM112" i="4"/>
  <c r="BQ112" i="4"/>
  <c r="BU112" i="4"/>
  <c r="BG112" i="4"/>
  <c r="BO112" i="4"/>
  <c r="BW112" i="4"/>
  <c r="BX112" i="4"/>
  <c r="BK112" i="4"/>
  <c r="BS112" i="4"/>
  <c r="BW38" i="4"/>
  <c r="BT49" i="4"/>
  <c r="BP49" i="4"/>
  <c r="BN49" i="4"/>
  <c r="BU49" i="4"/>
  <c r="BM49" i="4"/>
  <c r="BE49" i="4"/>
  <c r="BG53" i="4"/>
  <c r="BH46" i="4"/>
  <c r="BU46" i="4"/>
  <c r="BE46" i="4"/>
  <c r="BL46" i="4"/>
  <c r="BR46" i="4"/>
  <c r="BW46" i="4"/>
  <c r="BO46" i="4"/>
  <c r="BG46" i="4"/>
  <c r="BS49" i="4"/>
  <c r="BK38" i="4"/>
  <c r="BJ38" i="4"/>
  <c r="BF46" i="4"/>
  <c r="BH38" i="4"/>
  <c r="BR49" i="4"/>
  <c r="BO49" i="4"/>
  <c r="BL49" i="4"/>
  <c r="BN38" i="4"/>
  <c r="BV38" i="4"/>
  <c r="BM38" i="4"/>
  <c r="BL38" i="4"/>
  <c r="BO52" i="4"/>
  <c r="BJ52" i="4"/>
  <c r="BW53" i="4"/>
  <c r="BG38" i="4"/>
  <c r="BX38" i="4"/>
  <c r="BR38" i="4"/>
  <c r="BU38" i="4"/>
  <c r="BE38" i="4"/>
  <c r="BQ38" i="4"/>
  <c r="BF38" i="4"/>
  <c r="AG353" i="4"/>
  <c r="BQ52" i="4"/>
  <c r="BX53" i="4"/>
  <c r="BM53" i="4"/>
  <c r="BX39" i="4"/>
  <c r="BI39" i="4"/>
  <c r="BQ39" i="4"/>
  <c r="BP39" i="4"/>
  <c r="BH39" i="4"/>
  <c r="BU39" i="4"/>
  <c r="BG39" i="4"/>
  <c r="BN39" i="4"/>
  <c r="BK39" i="4"/>
  <c r="BS39" i="4"/>
  <c r="BT39" i="4"/>
  <c r="BM39" i="4"/>
  <c r="BL39" i="4"/>
  <c r="BV39" i="4"/>
  <c r="BF39" i="4"/>
  <c r="BJ39" i="4"/>
  <c r="BE39" i="4"/>
  <c r="BD39" i="4"/>
  <c r="BW39" i="4"/>
  <c r="BO39" i="4"/>
  <c r="BR39" i="4"/>
  <c r="BL52" i="4"/>
  <c r="BT52" i="4"/>
  <c r="BE52" i="4"/>
  <c r="BU52" i="4"/>
  <c r="BS52" i="4"/>
  <c r="BP52" i="4"/>
  <c r="BM52" i="4"/>
  <c r="BH52" i="4"/>
  <c r="BX52" i="4"/>
  <c r="BK52" i="4"/>
  <c r="BL53" i="4"/>
  <c r="BT53" i="4"/>
  <c r="BI53" i="4"/>
  <c r="BD53" i="4"/>
  <c r="BS53" i="4"/>
  <c r="BH53" i="4"/>
  <c r="BU53" i="4"/>
  <c r="BK53" i="4"/>
  <c r="BP53" i="4"/>
  <c r="BQ53" i="4"/>
  <c r="BW52" i="4"/>
  <c r="BG52" i="4"/>
  <c r="BI52" i="4"/>
  <c r="BV52" i="4"/>
  <c r="BN52" i="4"/>
  <c r="BF52" i="4"/>
  <c r="BO53" i="4"/>
  <c r="BV53" i="4"/>
  <c r="BE53" i="4"/>
  <c r="BR53" i="4"/>
  <c r="BJ53" i="4"/>
  <c r="BV33" i="4"/>
  <c r="BR33" i="4"/>
  <c r="BJ33" i="4"/>
  <c r="BF33" i="4"/>
  <c r="BW33" i="4"/>
  <c r="BO33" i="4"/>
  <c r="BI33" i="4"/>
  <c r="BT33" i="4"/>
  <c r="BM33" i="4"/>
  <c r="BH33" i="4"/>
  <c r="BX33" i="4"/>
  <c r="BE33" i="4"/>
  <c r="BK33" i="4"/>
  <c r="BU33" i="4"/>
  <c r="BS33" i="4"/>
  <c r="BG33" i="4"/>
  <c r="BN33" i="4"/>
  <c r="BL33" i="4"/>
  <c r="BI59" i="4"/>
  <c r="BQ59" i="4"/>
  <c r="BD59" i="4"/>
  <c r="BN42" i="4"/>
  <c r="BV42" i="4"/>
  <c r="BJ59" i="4"/>
  <c r="BG42" i="4"/>
  <c r="BE59" i="4"/>
  <c r="BU59" i="4"/>
  <c r="BR42" i="4"/>
  <c r="BR59" i="4"/>
  <c r="BW42" i="4"/>
  <c r="BP59" i="4"/>
  <c r="BM42" i="4"/>
  <c r="BM59" i="4"/>
  <c r="BE42" i="4"/>
  <c r="BH59" i="4"/>
  <c r="BU42" i="4"/>
  <c r="BJ42" i="4"/>
  <c r="BO42" i="4"/>
  <c r="BX59" i="4"/>
  <c r="BG45" i="4"/>
  <c r="BO45" i="4"/>
  <c r="BW45" i="4"/>
  <c r="BR45" i="4"/>
  <c r="BP45" i="4"/>
  <c r="BK45" i="4"/>
  <c r="BJ45" i="4"/>
  <c r="BX45" i="4"/>
  <c r="BS45" i="4"/>
  <c r="BH45" i="4"/>
  <c r="BG54" i="4"/>
  <c r="BK54" i="4"/>
  <c r="BO54" i="4"/>
  <c r="BS54" i="4"/>
  <c r="BW54" i="4"/>
  <c r="BF54" i="4"/>
  <c r="BN54" i="4"/>
  <c r="BV54" i="4"/>
  <c r="BL54" i="4"/>
  <c r="BT54" i="4"/>
  <c r="BI54" i="4"/>
  <c r="BQ54" i="4"/>
  <c r="BD54" i="4"/>
  <c r="BR54" i="4"/>
  <c r="BP54" i="4"/>
  <c r="BM54" i="4"/>
  <c r="BJ54" i="4"/>
  <c r="BX54" i="4"/>
  <c r="BE54" i="4"/>
  <c r="BU54" i="4"/>
  <c r="BH54" i="4"/>
  <c r="BO34" i="4"/>
  <c r="BL34" i="4"/>
  <c r="BX34" i="4"/>
  <c r="BQ34" i="4"/>
  <c r="BE34" i="4"/>
  <c r="BP34" i="4"/>
  <c r="BV34" i="4"/>
  <c r="BF34" i="4"/>
  <c r="BH34" i="4"/>
  <c r="BU34" i="4"/>
  <c r="BT34" i="4"/>
  <c r="BS34" i="4"/>
  <c r="BG34" i="4"/>
  <c r="BJ34" i="4"/>
  <c r="BW34" i="4"/>
  <c r="BN34" i="4"/>
  <c r="BR34" i="4"/>
  <c r="BM34" i="4"/>
  <c r="BK34" i="4"/>
  <c r="BI34" i="4"/>
  <c r="BD34" i="4"/>
  <c r="BU36" i="4"/>
  <c r="BE36" i="4"/>
  <c r="BI36" i="4"/>
  <c r="BM36" i="4"/>
  <c r="BQ36" i="4"/>
  <c r="BV36" i="4"/>
  <c r="BL36" i="4"/>
  <c r="BD36" i="4"/>
  <c r="BX36" i="4"/>
  <c r="BJ36" i="4"/>
  <c r="BR36" i="4"/>
  <c r="BW36" i="4"/>
  <c r="BK36" i="4"/>
  <c r="BS36" i="4"/>
  <c r="BP36" i="4"/>
  <c r="BF36" i="4"/>
  <c r="BG36" i="4"/>
  <c r="BO36" i="4"/>
  <c r="BH36" i="4"/>
  <c r="BT36" i="4"/>
  <c r="BN36" i="4"/>
  <c r="BW40" i="4"/>
  <c r="BG40" i="4"/>
  <c r="BK40" i="4"/>
  <c r="BO40" i="4"/>
  <c r="BS40" i="4"/>
  <c r="BF40" i="4"/>
  <c r="BN40" i="4"/>
  <c r="BT40" i="4"/>
  <c r="BH40" i="4"/>
  <c r="BL40" i="4"/>
  <c r="BU40" i="4"/>
  <c r="BI40" i="4"/>
  <c r="BQ40" i="4"/>
  <c r="BJ40" i="4"/>
  <c r="BX40" i="4"/>
  <c r="BD40" i="4"/>
  <c r="BE40" i="4"/>
  <c r="BM40" i="4"/>
  <c r="BV40" i="4"/>
  <c r="BR40" i="4"/>
  <c r="BP40" i="4"/>
  <c r="BE43" i="4"/>
  <c r="BI43" i="4"/>
  <c r="BM43" i="4"/>
  <c r="BQ43" i="4"/>
  <c r="BU43" i="4"/>
  <c r="BF43" i="4"/>
  <c r="BN43" i="4"/>
  <c r="BV43" i="4"/>
  <c r="BL43" i="4"/>
  <c r="BT43" i="4"/>
  <c r="BD43" i="4"/>
  <c r="BK43" i="4"/>
  <c r="BS43" i="4"/>
  <c r="BJ43" i="4"/>
  <c r="BH43" i="4"/>
  <c r="BX43" i="4"/>
  <c r="BG43" i="4"/>
  <c r="BO43" i="4"/>
  <c r="BW43" i="4"/>
  <c r="BR43" i="4"/>
  <c r="BP43" i="4"/>
  <c r="BE48" i="4"/>
  <c r="BI48" i="4"/>
  <c r="BM48" i="4"/>
  <c r="BQ48" i="4"/>
  <c r="BU48" i="4"/>
  <c r="BF48" i="4"/>
  <c r="BN48" i="4"/>
  <c r="BV48" i="4"/>
  <c r="BL48" i="4"/>
  <c r="BH48" i="4"/>
  <c r="BX48" i="4"/>
  <c r="BG48" i="4"/>
  <c r="BO48" i="4"/>
  <c r="BW48" i="4"/>
  <c r="BR48" i="4"/>
  <c r="BT48" i="4"/>
  <c r="BK48" i="4"/>
  <c r="BS48" i="4"/>
  <c r="BJ48" i="4"/>
  <c r="BD48" i="4"/>
  <c r="BP48" i="4"/>
  <c r="BG58" i="4"/>
  <c r="BK58" i="4"/>
  <c r="BO58" i="4"/>
  <c r="BS58" i="4"/>
  <c r="BW58" i="4"/>
  <c r="BF58" i="4"/>
  <c r="BN58" i="4"/>
  <c r="BV58" i="4"/>
  <c r="BL58" i="4"/>
  <c r="BT58" i="4"/>
  <c r="BE58" i="4"/>
  <c r="BM58" i="4"/>
  <c r="BU58" i="4"/>
  <c r="BJ58" i="4"/>
  <c r="BH58" i="4"/>
  <c r="BX58" i="4"/>
  <c r="BQ58" i="4"/>
  <c r="BR58" i="4"/>
  <c r="BI58" i="4"/>
  <c r="BD58" i="4"/>
  <c r="BP58" i="4"/>
  <c r="AD353" i="4"/>
  <c r="AD369" i="4" s="1"/>
  <c r="BO35" i="4"/>
  <c r="BU35" i="4"/>
  <c r="BX35" i="4"/>
  <c r="BS35" i="4"/>
  <c r="BF35" i="4"/>
  <c r="BH35" i="4"/>
  <c r="BL35" i="4"/>
  <c r="BQ35" i="4"/>
  <c r="BW35" i="4"/>
  <c r="BE35" i="4"/>
  <c r="BI35" i="4"/>
  <c r="BP35" i="4"/>
  <c r="BD35" i="4"/>
  <c r="BM35" i="4"/>
  <c r="BJ35" i="4"/>
  <c r="BK35" i="4"/>
  <c r="BT35" i="4"/>
  <c r="BN35" i="4"/>
  <c r="BV35" i="4"/>
  <c r="BG35" i="4"/>
  <c r="BR35" i="4"/>
  <c r="BU37" i="4"/>
  <c r="BN37" i="4"/>
  <c r="BD37" i="4"/>
  <c r="BS37" i="4"/>
  <c r="BE37" i="4"/>
  <c r="BX37" i="4"/>
  <c r="BK37" i="4"/>
  <c r="BF37" i="4"/>
  <c r="BL37" i="4"/>
  <c r="BV37" i="4"/>
  <c r="BR37" i="4"/>
  <c r="BG37" i="4"/>
  <c r="BP37" i="4"/>
  <c r="BQ37" i="4"/>
  <c r="BT37" i="4"/>
  <c r="BM37" i="4"/>
  <c r="BO37" i="4"/>
  <c r="BI37" i="4"/>
  <c r="BH37" i="4"/>
  <c r="BJ37" i="4"/>
  <c r="BW37" i="4"/>
  <c r="BE41" i="4"/>
  <c r="BT41" i="4"/>
  <c r="BF41" i="4"/>
  <c r="BN41" i="4"/>
  <c r="BQ41" i="4"/>
  <c r="BI41" i="4"/>
  <c r="BL41" i="4"/>
  <c r="BK41" i="4"/>
  <c r="BH41" i="4"/>
  <c r="BO41" i="4"/>
  <c r="BU41" i="4"/>
  <c r="BJ41" i="4"/>
  <c r="BM41" i="4"/>
  <c r="BS41" i="4"/>
  <c r="BP41" i="4"/>
  <c r="BD41" i="4"/>
  <c r="BX41" i="4"/>
  <c r="BR41" i="4"/>
  <c r="BV41" i="4"/>
  <c r="BW41" i="4"/>
  <c r="BG41" i="4"/>
  <c r="BG47" i="4"/>
  <c r="BK47" i="4"/>
  <c r="BO47" i="4"/>
  <c r="BS47" i="4"/>
  <c r="BW47" i="4"/>
  <c r="BJ47" i="4"/>
  <c r="BR47" i="4"/>
  <c r="BE47" i="4"/>
  <c r="BM47" i="4"/>
  <c r="BU47" i="4"/>
  <c r="BN47" i="4"/>
  <c r="BH47" i="4"/>
  <c r="BX47" i="4"/>
  <c r="BT47" i="4"/>
  <c r="BQ47" i="4"/>
  <c r="BV47" i="4"/>
  <c r="BL47" i="4"/>
  <c r="BI47" i="4"/>
  <c r="BF47" i="4"/>
  <c r="BP47" i="4"/>
  <c r="BD47" i="4"/>
  <c r="BG50" i="4"/>
  <c r="BK50" i="4"/>
  <c r="BO50" i="4"/>
  <c r="BS50" i="4"/>
  <c r="BW50" i="4"/>
  <c r="BJ50" i="4"/>
  <c r="BR50" i="4"/>
  <c r="BD50" i="4"/>
  <c r="BT50" i="4"/>
  <c r="BP50" i="4"/>
  <c r="BE50" i="4"/>
  <c r="BM50" i="4"/>
  <c r="BU50" i="4"/>
  <c r="BN50" i="4"/>
  <c r="BL50" i="4"/>
  <c r="BX50" i="4"/>
  <c r="BI50" i="4"/>
  <c r="BQ50" i="4"/>
  <c r="BF50" i="4"/>
  <c r="BV50" i="4"/>
  <c r="BH50" i="4"/>
  <c r="BE51" i="4"/>
  <c r="BI51" i="4"/>
  <c r="BJ51" i="4"/>
  <c r="BN51" i="4"/>
  <c r="BR51" i="4"/>
  <c r="BV51" i="4"/>
  <c r="BH51" i="4"/>
  <c r="BQ51" i="4"/>
  <c r="BK51" i="4"/>
  <c r="BS51" i="4"/>
  <c r="BD51" i="4"/>
  <c r="BG51" i="4"/>
  <c r="BL51" i="4"/>
  <c r="BT51" i="4"/>
  <c r="BM51" i="4"/>
  <c r="BO51" i="4"/>
  <c r="BF51" i="4"/>
  <c r="BP51" i="4"/>
  <c r="BX51" i="4"/>
  <c r="BU51" i="4"/>
  <c r="BW51" i="4"/>
  <c r="BG55" i="4"/>
  <c r="BK55" i="4"/>
  <c r="BO55" i="4"/>
  <c r="BS55" i="4"/>
  <c r="BW55" i="4"/>
  <c r="BJ55" i="4"/>
  <c r="BR55" i="4"/>
  <c r="BH55" i="4"/>
  <c r="BP55" i="4"/>
  <c r="BX55" i="4"/>
  <c r="BE55" i="4"/>
  <c r="BM55" i="4"/>
  <c r="BU55" i="4"/>
  <c r="BN55" i="4"/>
  <c r="BL55" i="4"/>
  <c r="BD55" i="4"/>
  <c r="BI55" i="4"/>
  <c r="BQ55" i="4"/>
  <c r="BF55" i="4"/>
  <c r="BV55" i="4"/>
  <c r="BT55" i="4"/>
  <c r="BG56" i="4"/>
  <c r="BK56" i="4"/>
  <c r="BO56" i="4"/>
  <c r="BS56" i="4"/>
  <c r="BW56" i="4"/>
  <c r="BF56" i="4"/>
  <c r="BN56" i="4"/>
  <c r="BV56" i="4"/>
  <c r="BL56" i="4"/>
  <c r="BT56" i="4"/>
  <c r="BE56" i="4"/>
  <c r="BM56" i="4"/>
  <c r="BU56" i="4"/>
  <c r="BJ56" i="4"/>
  <c r="BH56" i="4"/>
  <c r="BX56" i="4"/>
  <c r="BI56" i="4"/>
  <c r="BQ56" i="4"/>
  <c r="BD56" i="4"/>
  <c r="BR56" i="4"/>
  <c r="BP56" i="4"/>
  <c r="BD349" i="4" l="1"/>
  <c r="B2" i="2" s="1"/>
  <c r="D2" i="2" s="1"/>
  <c r="BQ349" i="4"/>
  <c r="B15" i="2" s="1"/>
  <c r="D15" i="2" s="1"/>
  <c r="BI349" i="4"/>
  <c r="B7" i="2" s="1"/>
  <c r="D7" i="2" s="1"/>
  <c r="BM349" i="4"/>
  <c r="B11" i="2" s="1"/>
  <c r="D11" i="2" s="1"/>
  <c r="BN349" i="4"/>
  <c r="B12" i="2" s="1"/>
  <c r="D12" i="2" s="1"/>
  <c r="BJ349" i="4"/>
  <c r="B8" i="2" s="1"/>
  <c r="D8" i="2" s="1"/>
  <c r="BS349" i="4"/>
  <c r="B17" i="2" s="1"/>
  <c r="D17" i="2" s="1"/>
  <c r="BU349" i="4"/>
  <c r="B19" i="2" s="1"/>
  <c r="D19" i="2" s="1"/>
  <c r="BF349" i="4"/>
  <c r="B4" i="2" s="1"/>
  <c r="D4" i="2" s="1"/>
  <c r="BP349" i="4"/>
  <c r="B14" i="2" s="1"/>
  <c r="D14" i="2" s="1"/>
  <c r="BL349" i="4"/>
  <c r="B10" i="2" s="1"/>
  <c r="D10" i="2" s="1"/>
  <c r="BK349" i="4"/>
  <c r="B9" i="2" s="1"/>
  <c r="D9" i="2" s="1"/>
  <c r="BR349" i="4"/>
  <c r="B16" i="2" s="1"/>
  <c r="D16" i="2" s="1"/>
  <c r="BW349" i="4"/>
  <c r="B21" i="2" s="1"/>
  <c r="D21" i="2" s="1"/>
  <c r="BG349" i="4"/>
  <c r="B5" i="2" s="1"/>
  <c r="D5" i="2" s="1"/>
  <c r="BT349" i="4"/>
  <c r="B18" i="2" s="1"/>
  <c r="D18" i="2" s="1"/>
  <c r="BH349" i="4"/>
  <c r="B6" i="2" s="1"/>
  <c r="D6" i="2" s="1"/>
  <c r="BV349" i="4"/>
  <c r="B20" i="2" s="1"/>
  <c r="D20" i="2" s="1"/>
  <c r="BE349" i="4"/>
  <c r="B3" i="2" s="1"/>
  <c r="D3" i="2" s="1"/>
  <c r="BX349" i="4"/>
  <c r="B22" i="2" s="1"/>
  <c r="D22" i="2" s="1"/>
  <c r="BO349" i="4"/>
  <c r="B13" i="2" s="1"/>
  <c r="D13" i="2" s="1"/>
  <c r="D23" i="2" l="1"/>
  <c r="B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RESP ACT</author>
  </authors>
  <commentList>
    <comment ref="AG67" authorId="0" shapeId="0" xr:uid="{625F854A-F01E-4FAB-B2E1-C4792A65EB79}">
      <text>
        <r>
          <rPr>
            <b/>
            <sz val="9"/>
            <color indexed="81"/>
            <rFont val="Tahoma"/>
            <family val="2"/>
          </rPr>
          <t>RESP ACT:</t>
        </r>
        <r>
          <rPr>
            <sz val="9"/>
            <color indexed="81"/>
            <rFont val="Tahoma"/>
            <family val="2"/>
          </rPr>
          <t xml:space="preserve">
poids à modifier</t>
        </r>
      </text>
    </comment>
    <comment ref="AG68" authorId="0" shapeId="0" xr:uid="{B6F7F76B-8B67-4336-B40B-7BFA3022E4BE}">
      <text>
        <r>
          <rPr>
            <b/>
            <sz val="9"/>
            <color indexed="81"/>
            <rFont val="Tahoma"/>
            <family val="2"/>
          </rPr>
          <t>RESP ACT:</t>
        </r>
        <r>
          <rPr>
            <sz val="9"/>
            <color indexed="81"/>
            <rFont val="Tahoma"/>
            <family val="2"/>
          </rPr>
          <t xml:space="preserve">
Poids à modifier</t>
        </r>
      </text>
    </comment>
    <comment ref="AG69" authorId="0" shapeId="0" xr:uid="{BD1CF2F3-AB60-4806-9DBB-FAF58BB8B8E1}">
      <text>
        <r>
          <rPr>
            <b/>
            <sz val="9"/>
            <color indexed="81"/>
            <rFont val="Tahoma"/>
            <family val="2"/>
          </rPr>
          <t>RESP ACT:</t>
        </r>
        <r>
          <rPr>
            <sz val="9"/>
            <color indexed="81"/>
            <rFont val="Tahoma"/>
            <family val="2"/>
          </rPr>
          <t xml:space="preserve">
Poids à modifier</t>
        </r>
      </text>
    </comment>
    <comment ref="AG70" authorId="0" shapeId="0" xr:uid="{16C9F521-AC40-4EBD-A547-1D701663EFF2}">
      <text>
        <r>
          <rPr>
            <b/>
            <sz val="9"/>
            <color indexed="81"/>
            <rFont val="Tahoma"/>
            <family val="2"/>
          </rPr>
          <t>RESP ACT:</t>
        </r>
        <r>
          <rPr>
            <sz val="9"/>
            <color indexed="81"/>
            <rFont val="Tahoma"/>
            <family val="2"/>
          </rPr>
          <t xml:space="preserve">
Poids à modifier</t>
        </r>
      </text>
    </comment>
    <comment ref="AG72" authorId="0" shapeId="0" xr:uid="{E415747A-E82E-4FE7-86C3-EB95A50CA3FF}">
      <text>
        <r>
          <rPr>
            <b/>
            <sz val="9"/>
            <color indexed="81"/>
            <rFont val="Tahoma"/>
            <family val="2"/>
          </rPr>
          <t>RESP ACT:</t>
        </r>
        <r>
          <rPr>
            <sz val="9"/>
            <color indexed="81"/>
            <rFont val="Tahoma"/>
            <family val="2"/>
          </rPr>
          <t xml:space="preserve">
poids à valider</t>
        </r>
      </text>
    </comment>
    <comment ref="AG73" authorId="0" shapeId="0" xr:uid="{A55ACB0C-6D51-456A-B34B-4375D1C76551}">
      <text>
        <r>
          <rPr>
            <b/>
            <sz val="9"/>
            <color indexed="81"/>
            <rFont val="Tahoma"/>
            <family val="2"/>
          </rPr>
          <t>RESP ACT:</t>
        </r>
        <r>
          <rPr>
            <sz val="9"/>
            <color indexed="81"/>
            <rFont val="Tahoma"/>
            <family val="2"/>
          </rPr>
          <t xml:space="preserve">
Poids à valider</t>
        </r>
      </text>
    </comment>
  </commentList>
</comments>
</file>

<file path=xl/sharedStrings.xml><?xml version="1.0" encoding="utf-8"?>
<sst xmlns="http://schemas.openxmlformats.org/spreadsheetml/2006/main" count="4819" uniqueCount="1948">
  <si>
    <t>Formulaire de Bon de Commande / Order Form Sheet</t>
  </si>
  <si>
    <t>n° commande-référence / PO# -reference:</t>
  </si>
  <si>
    <t>V- WOOD Range</t>
  </si>
  <si>
    <t>Nb of holds per set</t>
  </si>
  <si>
    <t>Size</t>
  </si>
  <si>
    <t>material</t>
  </si>
  <si>
    <t>Préhension</t>
  </si>
  <si>
    <t>Green 6018</t>
  </si>
  <si>
    <t>Dark Green 6029</t>
  </si>
  <si>
    <t>Blue 5017</t>
  </si>
  <si>
    <t>Yellow 1018</t>
  </si>
  <si>
    <t>Red 3020</t>
  </si>
  <si>
    <t>Orange  2003</t>
  </si>
  <si>
    <t>Purple 4008</t>
  </si>
  <si>
    <t>White 9010</t>
  </si>
  <si>
    <t>Black 9005</t>
  </si>
  <si>
    <t>Grey 7035</t>
  </si>
  <si>
    <t>price
unicolor</t>
  </si>
  <si>
    <t>total price</t>
  </si>
  <si>
    <t>set weight</t>
  </si>
  <si>
    <t>packed set weight</t>
  </si>
  <si>
    <t>nbr of holds</t>
  </si>
  <si>
    <t>screws</t>
  </si>
  <si>
    <t>SHIPPING TIME</t>
  </si>
  <si>
    <t>6 OF 8 WEEKS</t>
  </si>
  <si>
    <t>3 OF 4 WEEKS</t>
  </si>
  <si>
    <t>BHC10X30</t>
  </si>
  <si>
    <t>CHC10X30</t>
  </si>
  <si>
    <t>CHC10X40</t>
  </si>
  <si>
    <t>CHC10X50</t>
  </si>
  <si>
    <t>CHC10X60</t>
  </si>
  <si>
    <t>CHC10X70</t>
  </si>
  <si>
    <t>CHC10X80</t>
  </si>
  <si>
    <t>CHC10X90</t>
  </si>
  <si>
    <t>CHC10X100</t>
  </si>
  <si>
    <t>CHC10X110</t>
  </si>
  <si>
    <t>CHC10X120</t>
  </si>
  <si>
    <t>CHC10X140</t>
  </si>
  <si>
    <t>CHC10X150</t>
  </si>
  <si>
    <t>CHC10X160</t>
  </si>
  <si>
    <t>CHC10X170</t>
  </si>
  <si>
    <t>CHC10X180</t>
  </si>
  <si>
    <t xml:space="preserve">DELTA 1 </t>
  </si>
  <si>
    <t>25 x 25 x H10</t>
  </si>
  <si>
    <t>textured plywood</t>
  </si>
  <si>
    <t>VOIR POUR LES METTRE SUR UNE AUTRE FEUILLE ???</t>
  </si>
  <si>
    <t>DELTA 2</t>
  </si>
  <si>
    <t>30 x 30 x H10</t>
  </si>
  <si>
    <t>DELTA 3</t>
  </si>
  <si>
    <t>30 x 30 x H15</t>
  </si>
  <si>
    <t>DELTA 4</t>
  </si>
  <si>
    <t>45 x 45 x H15</t>
  </si>
  <si>
    <t>DELTA 5</t>
  </si>
  <si>
    <t>45 x 45 x H20</t>
  </si>
  <si>
    <t>DELTA 6</t>
  </si>
  <si>
    <t>60 x 60 x H20</t>
  </si>
  <si>
    <t>DELTA 8</t>
  </si>
  <si>
    <t>90 x 90 x H30</t>
  </si>
  <si>
    <t>DELTA 9</t>
  </si>
  <si>
    <t>90 x 90 x H20</t>
  </si>
  <si>
    <t>DELTA 10</t>
  </si>
  <si>
    <t>90 x 90 x H15</t>
  </si>
  <si>
    <t>DELTA 11</t>
  </si>
  <si>
    <t>DELTA 12</t>
  </si>
  <si>
    <t>45 x 30 x H15</t>
  </si>
  <si>
    <t>DELTA 13</t>
  </si>
  <si>
    <t>60 x 45 x H20</t>
  </si>
  <si>
    <t>DELTA 14</t>
  </si>
  <si>
    <t>60 x 30 x H15</t>
  </si>
  <si>
    <t>DELTA 15</t>
  </si>
  <si>
    <t>90 x 30 x H15</t>
  </si>
  <si>
    <t>CAIRN 2</t>
  </si>
  <si>
    <t>CAIRN 5</t>
  </si>
  <si>
    <t>90 x 45 x H30</t>
  </si>
  <si>
    <t xml:space="preserve">HEDRIS 1 </t>
  </si>
  <si>
    <t>60 x 30 x H20</t>
  </si>
  <si>
    <t>HEDRIS 2</t>
  </si>
  <si>
    <t>60 x 30 x 30 x 15x15</t>
  </si>
  <si>
    <t>HEDRIS 3</t>
  </si>
  <si>
    <t xml:space="preserve">STARSYSTEM 1 </t>
  </si>
  <si>
    <t>STARSYSTEM 2</t>
  </si>
  <si>
    <t>120 x 120 x H30</t>
  </si>
  <si>
    <t>STARSYSTEM 2c</t>
  </si>
  <si>
    <t>60 x 60 x H30</t>
  </si>
  <si>
    <t>STARSYSTEM 3</t>
  </si>
  <si>
    <t>170 x 170 x H20</t>
  </si>
  <si>
    <t>STARSYSTEM 3c</t>
  </si>
  <si>
    <t>ILLUSION</t>
  </si>
  <si>
    <t>XS</t>
  </si>
  <si>
    <t>S</t>
  </si>
  <si>
    <t>M</t>
  </si>
  <si>
    <t>L</t>
  </si>
  <si>
    <t>XL</t>
  </si>
  <si>
    <t>XXL</t>
  </si>
  <si>
    <t>XXXL</t>
  </si>
  <si>
    <t>Green RAL 6018</t>
  </si>
  <si>
    <t>Dark Green RAL 6002</t>
  </si>
  <si>
    <t>Blue RAL 5015</t>
  </si>
  <si>
    <t>Yellow  RAL 1023</t>
  </si>
  <si>
    <t>Red RAL 3000</t>
  </si>
  <si>
    <t>Orange RAL 2004</t>
  </si>
  <si>
    <t>Purple RAL 4008</t>
  </si>
  <si>
    <t>White RAL 9010</t>
  </si>
  <si>
    <t>Black RAL 9005</t>
  </si>
  <si>
    <t>Grey RAL 7040</t>
  </si>
  <si>
    <t>Fluo orange</t>
  </si>
  <si>
    <t>Fluo green</t>
  </si>
  <si>
    <t>Fluo  pink</t>
  </si>
  <si>
    <t>Fluo yellow</t>
  </si>
  <si>
    <t>Holds</t>
  </si>
  <si>
    <t>Tea cups</t>
  </si>
  <si>
    <t>PE</t>
  </si>
  <si>
    <t>Dough Jugs</t>
  </si>
  <si>
    <t>Pick Pockets</t>
  </si>
  <si>
    <t>Footprints</t>
  </si>
  <si>
    <t>Coffe Jugs</t>
  </si>
  <si>
    <t>Limestone Muhrooms</t>
  </si>
  <si>
    <t>Cookies Jars</t>
  </si>
  <si>
    <t>Shards</t>
  </si>
  <si>
    <t>Amforas</t>
  </si>
  <si>
    <t>Sponges</t>
  </si>
  <si>
    <t>Old Pots</t>
  </si>
  <si>
    <t>Broken Pebbles</t>
  </si>
  <si>
    <t>Lonely boulders</t>
  </si>
  <si>
    <t>Limestone flakes</t>
  </si>
  <si>
    <t>M / L</t>
  </si>
  <si>
    <t>Scary ghosts</t>
  </si>
  <si>
    <t>Ocean friends</t>
  </si>
  <si>
    <t>Happy vehicules</t>
  </si>
  <si>
    <t>Hungry jack</t>
  </si>
  <si>
    <t>Crazy Zoo</t>
  </si>
  <si>
    <t>Izohypse 1</t>
  </si>
  <si>
    <t>Izohypse 2</t>
  </si>
  <si>
    <t>Izohypse 3</t>
  </si>
  <si>
    <t>Izohypse 4</t>
  </si>
  <si>
    <t>Izohypse 5</t>
  </si>
  <si>
    <t>Izohypse 6</t>
  </si>
  <si>
    <t>Izohypse 7</t>
  </si>
  <si>
    <t>Izohypse 8</t>
  </si>
  <si>
    <t>Izohypse 9</t>
  </si>
  <si>
    <t>Volumes</t>
  </si>
  <si>
    <t>Confusion (SANDED)</t>
  </si>
  <si>
    <t>90 x 60 x H25</t>
  </si>
  <si>
    <t>Fiber glass</t>
  </si>
  <si>
    <t>Hallucination (SANDED)</t>
  </si>
  <si>
    <t>80 x 50 x H21</t>
  </si>
  <si>
    <t>Deception (SANDED)</t>
  </si>
  <si>
    <t>99 x 50 x H22</t>
  </si>
  <si>
    <t>Impression (SANDED)</t>
  </si>
  <si>
    <t>75 x 36 x H20</t>
  </si>
  <si>
    <t>Phantom (SANDED)</t>
  </si>
  <si>
    <t>86 x 20 x H14</t>
  </si>
  <si>
    <t>Fantasy (SANDED)</t>
  </si>
  <si>
    <t>86 x 25 x H18</t>
  </si>
  <si>
    <t>Imagination (SANDED)</t>
  </si>
  <si>
    <t>76 x 25 x H20</t>
  </si>
  <si>
    <t>Fatamorgana (SANDED)</t>
  </si>
  <si>
    <t>94 x 40 x H14</t>
  </si>
  <si>
    <t>Reflection (SANDED)</t>
  </si>
  <si>
    <t>85 x 44 x H18</t>
  </si>
  <si>
    <t>Mirage (SANDED)</t>
  </si>
  <si>
    <t>96 x 27 x H21</t>
  </si>
  <si>
    <t>Vision (SANDED)</t>
  </si>
  <si>
    <t>84 x 28 x H14</t>
  </si>
  <si>
    <t>Virtuality (SANDED)</t>
  </si>
  <si>
    <t>95 x 24 x H11</t>
  </si>
  <si>
    <t>Izohypse Volume 1 (SANDED)</t>
  </si>
  <si>
    <t>91 x 63 x H22</t>
  </si>
  <si>
    <r>
      <rPr>
        <b/>
        <sz val="8"/>
        <rFont val="Ford Light"/>
      </rPr>
      <t>Izohypse Volume 1</t>
    </r>
    <r>
      <rPr>
        <b/>
        <sz val="8"/>
        <color indexed="10"/>
        <rFont val="Ford Light"/>
      </rPr>
      <t xml:space="preserve"> (DUAL White +,,,)</t>
    </r>
  </si>
  <si>
    <t>Izohypse Volume 2 (SANDED)</t>
  </si>
  <si>
    <t>85 x 68 x H30</t>
  </si>
  <si>
    <r>
      <rPr>
        <b/>
        <sz val="8"/>
        <rFont val="Ford Light"/>
      </rPr>
      <t xml:space="preserve">Izohypse Volume 2 </t>
    </r>
    <r>
      <rPr>
        <b/>
        <sz val="8"/>
        <color indexed="10"/>
        <rFont val="Ford Light"/>
      </rPr>
      <t>(DUAL White +,,,)</t>
    </r>
  </si>
  <si>
    <t>Izohypse Volume 3 (SANDED)</t>
  </si>
  <si>
    <t>89 x 64 x H30</t>
  </si>
  <si>
    <r>
      <rPr>
        <b/>
        <sz val="8"/>
        <rFont val="Ford Light"/>
      </rPr>
      <t xml:space="preserve">Izohypse Volume 3 </t>
    </r>
    <r>
      <rPr>
        <b/>
        <sz val="8"/>
        <color indexed="10"/>
        <rFont val="Ford Light"/>
      </rPr>
      <t>(DUAL White +,,,)</t>
    </r>
  </si>
  <si>
    <t>Cone 1 (SANDED)</t>
  </si>
  <si>
    <t>116 x 51 x H16</t>
  </si>
  <si>
    <t>Cone 2 (SANDED)</t>
  </si>
  <si>
    <t>116 x 16 x H18</t>
  </si>
  <si>
    <r>
      <rPr>
        <b/>
        <sz val="8"/>
        <rFont val="Ford Light"/>
      </rPr>
      <t>Cone 2</t>
    </r>
    <r>
      <rPr>
        <b/>
        <sz val="8"/>
        <color indexed="10"/>
        <rFont val="Ford Light"/>
      </rPr>
      <t xml:space="preserve"> (DUAL White +,,,)</t>
    </r>
  </si>
  <si>
    <t>Cone 3 (SANDED)</t>
  </si>
  <si>
    <t>116 x 46 x H18</t>
  </si>
  <si>
    <r>
      <rPr>
        <b/>
        <sz val="8"/>
        <rFont val="Ford Light"/>
      </rPr>
      <t xml:space="preserve">Cone 3 </t>
    </r>
    <r>
      <rPr>
        <b/>
        <sz val="8"/>
        <color indexed="10"/>
        <rFont val="Ford Light"/>
      </rPr>
      <t>(DUAL White +,,,)</t>
    </r>
  </si>
  <si>
    <t>Cone 4 (SANDED)</t>
  </si>
  <si>
    <t>73 x 14 x H4</t>
  </si>
  <si>
    <r>
      <rPr>
        <b/>
        <sz val="8"/>
        <rFont val="Ford Light"/>
      </rPr>
      <t>Cone 4 (</t>
    </r>
    <r>
      <rPr>
        <b/>
        <sz val="8"/>
        <color indexed="10"/>
        <rFont val="Ford Light"/>
      </rPr>
      <t>DUAL White +,,,)</t>
    </r>
  </si>
  <si>
    <t>Cone 5 (SANDED)</t>
  </si>
  <si>
    <t>60 x H15</t>
  </si>
  <si>
    <r>
      <rPr>
        <b/>
        <sz val="8"/>
        <rFont val="Ford Light"/>
      </rPr>
      <t>Cone 5 (</t>
    </r>
    <r>
      <rPr>
        <b/>
        <sz val="8"/>
        <color indexed="10"/>
        <rFont val="Ford Light"/>
      </rPr>
      <t>DUAL White +,,,)</t>
    </r>
  </si>
  <si>
    <t>Cone 6 (SANDED)</t>
  </si>
  <si>
    <t>Cone 7 (SANDED)</t>
  </si>
  <si>
    <r>
      <rPr>
        <b/>
        <sz val="8"/>
        <rFont val="Ford Light"/>
      </rPr>
      <t>Cone 7 (</t>
    </r>
    <r>
      <rPr>
        <b/>
        <sz val="8"/>
        <color indexed="10"/>
        <rFont val="Ford Light"/>
      </rPr>
      <t>DUAL White +,,,)</t>
    </r>
  </si>
  <si>
    <t>Cone 8 (SANDED)</t>
  </si>
  <si>
    <t>60 x H20</t>
  </si>
  <si>
    <r>
      <rPr>
        <b/>
        <sz val="8"/>
        <rFont val="Ford Light"/>
      </rPr>
      <t>Cone 8 (</t>
    </r>
    <r>
      <rPr>
        <b/>
        <sz val="8"/>
        <color indexed="10"/>
        <rFont val="Ford Light"/>
      </rPr>
      <t>DUAL White +,,,)</t>
    </r>
  </si>
  <si>
    <t>Cone 9 (SANDED)</t>
  </si>
  <si>
    <r>
      <rPr>
        <b/>
        <sz val="8"/>
        <rFont val="Ford Light"/>
      </rPr>
      <t>Cone 9 (</t>
    </r>
    <r>
      <rPr>
        <b/>
        <sz val="8"/>
        <color indexed="10"/>
        <rFont val="Ford Light"/>
      </rPr>
      <t>DUAL White +,,,)</t>
    </r>
  </si>
  <si>
    <t>Cone 10 (SANDED)</t>
  </si>
  <si>
    <r>
      <rPr>
        <b/>
        <sz val="8"/>
        <rFont val="Ford Light"/>
      </rPr>
      <t>Cone 10 (</t>
    </r>
    <r>
      <rPr>
        <b/>
        <sz val="8"/>
        <color indexed="10"/>
        <rFont val="Ford Light"/>
      </rPr>
      <t>DUAL White +,,,)</t>
    </r>
  </si>
  <si>
    <t>Cone 11 (SANDED)</t>
  </si>
  <si>
    <t>60 x H30</t>
  </si>
  <si>
    <r>
      <rPr>
        <b/>
        <sz val="8"/>
        <rFont val="Ford Light"/>
      </rPr>
      <t>Cone 11 (</t>
    </r>
    <r>
      <rPr>
        <b/>
        <sz val="8"/>
        <color indexed="10"/>
        <rFont val="Ford Light"/>
      </rPr>
      <t>DUAL White +,,,)</t>
    </r>
  </si>
  <si>
    <t>Cone 12 (SANDED)</t>
  </si>
  <si>
    <r>
      <rPr>
        <b/>
        <sz val="8"/>
        <rFont val="Ford Light"/>
      </rPr>
      <t>Cone 12 (</t>
    </r>
    <r>
      <rPr>
        <b/>
        <sz val="8"/>
        <color indexed="10"/>
        <rFont val="Ford Light"/>
      </rPr>
      <t>DUAL White +,,,)</t>
    </r>
  </si>
  <si>
    <t>Cone 13 (SANDED)</t>
  </si>
  <si>
    <r>
      <rPr>
        <b/>
        <sz val="8"/>
        <rFont val="Ford Light"/>
      </rPr>
      <t>Cone 13 (</t>
    </r>
    <r>
      <rPr>
        <b/>
        <sz val="8"/>
        <color indexed="10"/>
        <rFont val="Ford Light"/>
      </rPr>
      <t>DUAL White +,,,)</t>
    </r>
  </si>
  <si>
    <t>V- Pure 2.0 Range</t>
  </si>
  <si>
    <t>S / M</t>
  </si>
  <si>
    <t>L / XL</t>
  </si>
  <si>
    <t xml:space="preserve">M / L </t>
  </si>
  <si>
    <t>L/XL</t>
  </si>
  <si>
    <t>XL / XXL</t>
  </si>
  <si>
    <t>ASC</t>
  </si>
  <si>
    <t>S-XL</t>
  </si>
  <si>
    <t>V- Base Range</t>
  </si>
  <si>
    <t>Optimum Resi 1</t>
  </si>
  <si>
    <t>S - XL</t>
  </si>
  <si>
    <t>Optimum Resi 2</t>
  </si>
  <si>
    <t>Optimum Stamina 1</t>
  </si>
  <si>
    <t>S - XXL</t>
  </si>
  <si>
    <t>Optimum Stamina 2</t>
  </si>
  <si>
    <t>Optimum Stamina 3</t>
  </si>
  <si>
    <t>Optimum Stamina 4</t>
  </si>
  <si>
    <t>Optimum Stamina 5</t>
  </si>
  <si>
    <t>Optimum Player</t>
  </si>
  <si>
    <t>CB 1</t>
  </si>
  <si>
    <t>CB 2</t>
  </si>
  <si>
    <t>CRACK'S</t>
  </si>
  <si>
    <t>M/L</t>
  </si>
  <si>
    <t>XXL / XXXL</t>
  </si>
  <si>
    <t>BIG FOOT</t>
  </si>
  <si>
    <t>LEVITATION</t>
  </si>
  <si>
    <t>MOJO</t>
  </si>
  <si>
    <t>DESERT</t>
  </si>
  <si>
    <t>LIMESTONE</t>
  </si>
  <si>
    <t>L / XXL</t>
  </si>
  <si>
    <t>BLEAU</t>
  </si>
  <si>
    <t>LE CŒUR</t>
  </si>
  <si>
    <t>GOLDEN BOY</t>
  </si>
  <si>
    <t>FATMAN</t>
  </si>
  <si>
    <t>V- Training Range</t>
  </si>
  <si>
    <t xml:space="preserve">L </t>
  </si>
  <si>
    <t>V- Kids Range</t>
  </si>
  <si>
    <t>WOOD VOLUMES volx</t>
  </si>
  <si>
    <t>FIBERGLASS VOLUMES Illusion SANDED</t>
  </si>
  <si>
    <t>FIBERGLASS VOLUMES Illusion DUAL</t>
  </si>
  <si>
    <t>HOLDS Illusion</t>
  </si>
  <si>
    <t>HOLDS ASC</t>
  </si>
  <si>
    <t>rebate % HOLDS Volx</t>
  </si>
  <si>
    <t>rebate % WOOD VOLUMES volx</t>
  </si>
  <si>
    <t>rebate % HOLDS Illusion</t>
  </si>
  <si>
    <t>total to pay (WOOD VOLUMES volx)</t>
  </si>
  <si>
    <t>total to pay (HOLDS Illusion)</t>
  </si>
  <si>
    <t>Prehension</t>
  </si>
  <si>
    <t>PU</t>
  </si>
  <si>
    <t>Screw ons</t>
  </si>
  <si>
    <t>price
unicolor ( no VAT)</t>
  </si>
  <si>
    <t>Foot</t>
  </si>
  <si>
    <t>Foot Hand</t>
  </si>
  <si>
    <t>crimps</t>
  </si>
  <si>
    <t>edges</t>
  </si>
  <si>
    <t>mini slopers</t>
  </si>
  <si>
    <t>slopers</t>
  </si>
  <si>
    <t>pinch</t>
  </si>
  <si>
    <t>pockets</t>
  </si>
  <si>
    <t>jugs</t>
  </si>
  <si>
    <r>
      <t xml:space="preserve">SNAKEPIT </t>
    </r>
    <r>
      <rPr>
        <b/>
        <sz val="8"/>
        <color indexed="40"/>
        <rFont val="Ford Light"/>
      </rPr>
      <t>New 2020</t>
    </r>
  </si>
  <si>
    <r>
      <t xml:space="preserve">Rampage </t>
    </r>
    <r>
      <rPr>
        <b/>
        <sz val="8"/>
        <color indexed="40"/>
        <rFont val="Ford Light"/>
      </rPr>
      <t>New 2020</t>
    </r>
  </si>
  <si>
    <r>
      <t xml:space="preserve">Dystopia 1 </t>
    </r>
    <r>
      <rPr>
        <b/>
        <sz val="8"/>
        <color indexed="40"/>
        <rFont val="Ford Light"/>
      </rPr>
      <t>New 2020</t>
    </r>
  </si>
  <si>
    <r>
      <t xml:space="preserve">Dystopia 2 </t>
    </r>
    <r>
      <rPr>
        <b/>
        <sz val="8"/>
        <color indexed="40"/>
        <rFont val="Ford Light"/>
      </rPr>
      <t>New 2020</t>
    </r>
  </si>
  <si>
    <r>
      <t xml:space="preserve">SLEDGES 5 </t>
    </r>
    <r>
      <rPr>
        <b/>
        <sz val="8"/>
        <color indexed="40"/>
        <rFont val="Ford Light"/>
      </rPr>
      <t>New 2020</t>
    </r>
  </si>
  <si>
    <r>
      <t xml:space="preserve">QUIPROQUO 2 </t>
    </r>
    <r>
      <rPr>
        <b/>
        <sz val="8"/>
        <color indexed="40"/>
        <rFont val="Ford Light"/>
      </rPr>
      <t>New 2020</t>
    </r>
  </si>
  <si>
    <t>positive jugs</t>
  </si>
  <si>
    <t>bridges</t>
  </si>
  <si>
    <t>giga</t>
  </si>
  <si>
    <t>HOLDS Volx PE</t>
  </si>
  <si>
    <r>
      <t>HOLDS Volx</t>
    </r>
    <r>
      <rPr>
        <b/>
        <sz val="8"/>
        <rFont val="Arial"/>
        <family val="2"/>
      </rPr>
      <t xml:space="preserve"> PU</t>
    </r>
  </si>
  <si>
    <r>
      <t xml:space="preserve">rebate % HOLDS </t>
    </r>
    <r>
      <rPr>
        <b/>
        <sz val="8"/>
        <rFont val="Arial"/>
        <family val="2"/>
      </rPr>
      <t>PU</t>
    </r>
  </si>
  <si>
    <r>
      <t xml:space="preserve">total to pay (HOLDS Volx </t>
    </r>
    <r>
      <rPr>
        <b/>
        <sz val="8"/>
        <rFont val="Arial"/>
        <family val="2"/>
      </rPr>
      <t>PU)</t>
    </r>
  </si>
  <si>
    <t>total to pay (HOLDS Volx PE)</t>
  </si>
  <si>
    <t>rebate % VOLUMES Illusion SANDED</t>
  </si>
  <si>
    <t>rebate % VOLUMES Illusion DUAL</t>
  </si>
  <si>
    <t>rebate % HOLDS ASC</t>
  </si>
  <si>
    <t>total to pay (VOLUMES Illusion SANDED)</t>
  </si>
  <si>
    <t>total to pay( VOLUMES Illusion DUAL)</t>
  </si>
  <si>
    <t>Total to Pay (HOLDS ASC)</t>
  </si>
  <si>
    <t>MINUS</t>
  </si>
  <si>
    <t>MEGAMINUS</t>
  </si>
  <si>
    <t>PROLINE</t>
  </si>
  <si>
    <t>EXIT</t>
  </si>
  <si>
    <t>FEETISH</t>
  </si>
  <si>
    <t>DEMO</t>
  </si>
  <si>
    <t>CRISTALS</t>
  </si>
  <si>
    <t>OPALES</t>
  </si>
  <si>
    <t>RAINBOW</t>
  </si>
  <si>
    <t>BOOST</t>
  </si>
  <si>
    <t>NEMESIS</t>
  </si>
  <si>
    <t>ONSIGHT</t>
  </si>
  <si>
    <t>TRAINER</t>
  </si>
  <si>
    <t>QUARTZ</t>
  </si>
  <si>
    <t>GEODES</t>
  </si>
  <si>
    <t>CRIMPAHS</t>
  </si>
  <si>
    <t>NIAK</t>
  </si>
  <si>
    <t>YANK</t>
  </si>
  <si>
    <t>CLAWS</t>
  </si>
  <si>
    <t>RIFT</t>
  </si>
  <si>
    <t>FRANTIC</t>
  </si>
  <si>
    <t>PLAYER 1</t>
  </si>
  <si>
    <t>PLAYER 2</t>
  </si>
  <si>
    <t>SWINGER</t>
  </si>
  <si>
    <t>HOOKER</t>
  </si>
  <si>
    <t>GRABBER</t>
  </si>
  <si>
    <t>DUNKER</t>
  </si>
  <si>
    <t>GAMBLER</t>
  </si>
  <si>
    <t>BOOMER</t>
  </si>
  <si>
    <t>CLIPPER</t>
  </si>
  <si>
    <t>ROTORS</t>
  </si>
  <si>
    <t>PROPELLERS</t>
  </si>
  <si>
    <t>MUNGA</t>
  </si>
  <si>
    <t>KONCEPT</t>
  </si>
  <si>
    <t>STORM</t>
  </si>
  <si>
    <t>BALANCE 1</t>
  </si>
  <si>
    <t>BALANCE 2</t>
  </si>
  <si>
    <t>OPUS</t>
  </si>
  <si>
    <t>FLOWER POWER</t>
  </si>
  <si>
    <t>TWISTER</t>
  </si>
  <si>
    <t>ORBIT</t>
  </si>
  <si>
    <t>GRAVITY</t>
  </si>
  <si>
    <t>LYTHOS</t>
  </si>
  <si>
    <t>PANDORA</t>
  </si>
  <si>
    <t>SATELLITE</t>
  </si>
  <si>
    <t>SKUD</t>
  </si>
  <si>
    <t>ARKEOS</t>
  </si>
  <si>
    <t>MUTATION</t>
  </si>
  <si>
    <t>ASTEROID</t>
  </si>
  <si>
    <t>EQUINOX</t>
  </si>
  <si>
    <t>MONZONITE</t>
  </si>
  <si>
    <t>MONSTERS</t>
  </si>
  <si>
    <t>TCHIPS</t>
  </si>
  <si>
    <t>TAOS</t>
  </si>
  <si>
    <t>PUEBLO</t>
  </si>
  <si>
    <t>CAMP 4</t>
  </si>
  <si>
    <t>TOTEM</t>
  </si>
  <si>
    <t>MYSTIC</t>
  </si>
  <si>
    <t>CANYON</t>
  </si>
  <si>
    <t>MOAB</t>
  </si>
  <si>
    <t>LEGEND</t>
  </si>
  <si>
    <t>ATOMS</t>
  </si>
  <si>
    <t>JIBS</t>
  </si>
  <si>
    <t>FOCUS</t>
  </si>
  <si>
    <t>BLOODLINE</t>
  </si>
  <si>
    <t>MORPHINE</t>
  </si>
  <si>
    <t>TRIPTIK</t>
  </si>
  <si>
    <t>MANTRA</t>
  </si>
  <si>
    <t>STYX</t>
  </si>
  <si>
    <t>BUTTERFLY</t>
  </si>
  <si>
    <t>TURBULENCE</t>
  </si>
  <si>
    <t>WORMHOLE</t>
  </si>
  <si>
    <t>BIOGRAPHIE</t>
  </si>
  <si>
    <t>HUECO</t>
  </si>
  <si>
    <t>HYPE</t>
  </si>
  <si>
    <t>OMEGA</t>
  </si>
  <si>
    <t>DAVAÏ</t>
  </si>
  <si>
    <t>KRAGGER</t>
  </si>
  <si>
    <t>MONKEEZ</t>
  </si>
  <si>
    <t>GRAND WAZOO</t>
  </si>
  <si>
    <t>RIVIERA TUFA</t>
  </si>
  <si>
    <t>DINO SPINE</t>
  </si>
  <si>
    <t>DREI ZINNEN</t>
  </si>
  <si>
    <t>JOUANNE</t>
  </si>
  <si>
    <t>APREMONT</t>
  </si>
  <si>
    <t>VOLTANE</t>
  </si>
  <si>
    <t>SABLONS</t>
  </si>
  <si>
    <t>BARBIZONS</t>
  </si>
  <si>
    <t>COCCINELLE</t>
  </si>
  <si>
    <t>TROGLODYTE</t>
  </si>
  <si>
    <t>CUISINIERE</t>
  </si>
  <si>
    <t>FRANCHARD</t>
  </si>
  <si>
    <t>ELEPHANT</t>
  </si>
  <si>
    <t>CUVIER</t>
  </si>
  <si>
    <t>BUTHIERS</t>
  </si>
  <si>
    <t>KARMA</t>
  </si>
  <si>
    <t>EDGES M</t>
  </si>
  <si>
    <t>EDGES L</t>
  </si>
  <si>
    <t>SLOPERS</t>
  </si>
  <si>
    <t>FIREBALL L</t>
  </si>
  <si>
    <t>FIREBALL XL</t>
  </si>
  <si>
    <t>Kid 1</t>
  </si>
  <si>
    <t>Kid 2</t>
  </si>
  <si>
    <t>Kid 3</t>
  </si>
  <si>
    <t>ALPHABET</t>
  </si>
  <si>
    <t>V-PARK</t>
  </si>
  <si>
    <t xml:space="preserve">Bois 4X30 </t>
  </si>
  <si>
    <t xml:space="preserve">Bois 4X40 </t>
  </si>
  <si>
    <t xml:space="preserve">Bois 4X50 </t>
  </si>
  <si>
    <t xml:space="preserve">Bois 5X60 </t>
  </si>
  <si>
    <t>Total Sets</t>
  </si>
  <si>
    <t>TOTAL</t>
  </si>
  <si>
    <t>CHC10X200</t>
  </si>
  <si>
    <t>TOTAL SCREWS</t>
  </si>
  <si>
    <t>Twins</t>
  </si>
  <si>
    <t>Mix</t>
  </si>
  <si>
    <t xml:space="preserve">mega jugs </t>
  </si>
  <si>
    <t xml:space="preserve">foot </t>
  </si>
  <si>
    <t>foot hand</t>
  </si>
  <si>
    <t>Crimps</t>
  </si>
  <si>
    <t>Edges</t>
  </si>
  <si>
    <t>Incut Edges</t>
  </si>
  <si>
    <t>Mini Slopers</t>
  </si>
  <si>
    <t>Jugs</t>
  </si>
  <si>
    <t>Large Jugs</t>
  </si>
  <si>
    <t>Foot hand</t>
  </si>
  <si>
    <t>Slopers</t>
  </si>
  <si>
    <t>foot</t>
  </si>
  <si>
    <t>Mini Jugs</t>
  </si>
  <si>
    <t>Pockets</t>
  </si>
  <si>
    <t>Pinch</t>
  </si>
  <si>
    <t>screw ons</t>
  </si>
  <si>
    <t>Code</t>
  </si>
  <si>
    <t>Description commerciale</t>
  </si>
  <si>
    <t>notes</t>
  </si>
  <si>
    <t>Temps de pose</t>
  </si>
  <si>
    <t>Bois 4X30</t>
  </si>
  <si>
    <t>Bois 4X40</t>
  </si>
  <si>
    <t>Bois 4X50</t>
  </si>
  <si>
    <t>Bois 5X60</t>
  </si>
  <si>
    <t>BHC 10X20</t>
  </si>
  <si>
    <t>CHC 10X30</t>
  </si>
  <si>
    <t>CHC 10X40</t>
  </si>
  <si>
    <t>CHC 10X50</t>
  </si>
  <si>
    <t>CHC 10X60</t>
  </si>
  <si>
    <t>CHC 10X70</t>
  </si>
  <si>
    <t>CHC 10X80</t>
  </si>
  <si>
    <t>CHC 10X90</t>
  </si>
  <si>
    <t>CHC 10X100</t>
  </si>
  <si>
    <t>CHC 10X110</t>
  </si>
  <si>
    <t>CHC 10X120</t>
  </si>
  <si>
    <t>CHC 10X130</t>
  </si>
  <si>
    <t>CHC 10X140</t>
  </si>
  <si>
    <t>CHC 10X150</t>
  </si>
  <si>
    <t>CHC 10X160</t>
  </si>
  <si>
    <t>CHC 10X180</t>
  </si>
  <si>
    <t>CHC 10X200</t>
  </si>
  <si>
    <t>PVBB911G</t>
  </si>
  <si>
    <t>91,1 grey (5 holds)</t>
  </si>
  <si>
    <t>PVBB952G</t>
  </si>
  <si>
    <t>95,2 grey (5 holds)</t>
  </si>
  <si>
    <t>PVBBAPRG</t>
  </si>
  <si>
    <t>Apremont grey (10 holds)</t>
  </si>
  <si>
    <t>Apremont</t>
  </si>
  <si>
    <t>PVBBBARG</t>
  </si>
  <si>
    <t>Barbizons grey (8 holds)</t>
  </si>
  <si>
    <t>Barbizons</t>
  </si>
  <si>
    <t>PVBBBAZG</t>
  </si>
  <si>
    <t>Bazooka grey (1 hold)</t>
  </si>
  <si>
    <t>Bazooka</t>
  </si>
  <si>
    <t>PVBBBERG</t>
  </si>
  <si>
    <t>Berezina grey (2 holds)</t>
  </si>
  <si>
    <t>Berezina</t>
  </si>
  <si>
    <t>PVBBBISG</t>
  </si>
  <si>
    <t>Biscuits grey (10 holds)</t>
  </si>
  <si>
    <t>Biscuits</t>
  </si>
  <si>
    <t>PVBBBIZ2G</t>
  </si>
  <si>
    <t>Bizon 2 grey (2 holds)</t>
  </si>
  <si>
    <t>Bizon 2</t>
  </si>
  <si>
    <t>PVBBBIZ3G</t>
  </si>
  <si>
    <t>Bizon 3 grey (2 holds)</t>
  </si>
  <si>
    <t>Bizon 3</t>
  </si>
  <si>
    <t>PVBBBIZG</t>
  </si>
  <si>
    <t>Bizons grey (2 holds)</t>
  </si>
  <si>
    <t>Bizons</t>
  </si>
  <si>
    <t>PVBBBUTG</t>
  </si>
  <si>
    <t>Buthiers grey (4 holds)</t>
  </si>
  <si>
    <t>Buthiers</t>
  </si>
  <si>
    <t>PVBBCAMG</t>
  </si>
  <si>
    <t>Camp 4 grey (10 holds)</t>
  </si>
  <si>
    <t>Camp 4</t>
  </si>
  <si>
    <t>PVBBCARG</t>
  </si>
  <si>
    <t>Carnage grey (1 hold)</t>
  </si>
  <si>
    <t>Carnage</t>
  </si>
  <si>
    <t>PVBBCOCG</t>
  </si>
  <si>
    <t>Coccinelle grey (8 holds)</t>
  </si>
  <si>
    <t>Coccinelle</t>
  </si>
  <si>
    <t>PVBBCOQG</t>
  </si>
  <si>
    <t>Coquibus grey (5 holds)</t>
  </si>
  <si>
    <t>Coquibus</t>
  </si>
  <si>
    <t>PVBBCUIG</t>
  </si>
  <si>
    <t>Cuisinière grey (5 holds)</t>
  </si>
  <si>
    <t>Cuisiniere</t>
  </si>
  <si>
    <t>PVBBCUVG</t>
  </si>
  <si>
    <t>Cuvier grey (4 holds)</t>
  </si>
  <si>
    <t>Cuvier</t>
  </si>
  <si>
    <t>PVBBDIAG</t>
  </si>
  <si>
    <t>Diabase grey (10 holds)</t>
  </si>
  <si>
    <t>Diabase</t>
  </si>
  <si>
    <t>PVBBDIPG</t>
  </si>
  <si>
    <t>Diplodocus grey (1 hold)</t>
  </si>
  <si>
    <t>Diplodocus</t>
  </si>
  <si>
    <t>PVBBDOMG</t>
  </si>
  <si>
    <t>Domes grey (10 holds)</t>
  </si>
  <si>
    <t>Domes</t>
  </si>
  <si>
    <t>PVBBDREG</t>
  </si>
  <si>
    <t>Drei Zinnen grey (20 holds)</t>
  </si>
  <si>
    <t>Drei Zinnen</t>
  </si>
  <si>
    <t>PVBBELCG</t>
  </si>
  <si>
    <t>El Capitan grey (10 holds)</t>
  </si>
  <si>
    <t>El Capitan</t>
  </si>
  <si>
    <t>PVBBELEG</t>
  </si>
  <si>
    <t>Eléphant grey (5 holds)</t>
  </si>
  <si>
    <t>Elephant</t>
  </si>
  <si>
    <t>PVBBEVIG</t>
  </si>
  <si>
    <t>Evilution grey (10 holds)</t>
  </si>
  <si>
    <t>Evilution</t>
  </si>
  <si>
    <t>PVBBFESG</t>
  </si>
  <si>
    <t>Festin grey (1 hold)</t>
  </si>
  <si>
    <t>Festin</t>
  </si>
  <si>
    <t>PVBBFRAG</t>
  </si>
  <si>
    <t>Franchard grey (5 holds)</t>
  </si>
  <si>
    <t>Franchard</t>
  </si>
  <si>
    <t>PVBBFRGG</t>
  </si>
  <si>
    <t>Fragments grey (10 holds)</t>
  </si>
  <si>
    <t>Fragments</t>
  </si>
  <si>
    <t>PVBBGREG</t>
  </si>
  <si>
    <t>Greau grey (2 holds)</t>
  </si>
  <si>
    <t>Greau</t>
  </si>
  <si>
    <t>PVBBHERG</t>
  </si>
  <si>
    <t>Hercule grey (5 holds)</t>
  </si>
  <si>
    <t>Hercule</t>
  </si>
  <si>
    <t>PVBBISAG</t>
  </si>
  <si>
    <t>Isatis grey (5 holds)</t>
  </si>
  <si>
    <t>Isatis</t>
  </si>
  <si>
    <t>PVBBJOUG</t>
  </si>
  <si>
    <t>Jouanne grey (10 holds)</t>
  </si>
  <si>
    <t>Jouanne</t>
  </si>
  <si>
    <t>PVBBKARG</t>
  </si>
  <si>
    <t>Karma grey (3 holds)</t>
  </si>
  <si>
    <t>Karma</t>
  </si>
  <si>
    <t>PVBBLIGG</t>
  </si>
  <si>
    <t>Lightning grey (5 holds)</t>
  </si>
  <si>
    <t>Lightning</t>
  </si>
  <si>
    <t>PVBBMERG</t>
  </si>
  <si>
    <t>Merveille grey (5 holds)</t>
  </si>
  <si>
    <t>Merveille</t>
  </si>
  <si>
    <t>PVBBMOOG</t>
  </si>
  <si>
    <t>Moonies grey (4 holds)</t>
  </si>
  <si>
    <t>Moonies</t>
  </si>
  <si>
    <t>PVBBOBLG</t>
  </si>
  <si>
    <t>Oblique grey (1 hold)</t>
  </si>
  <si>
    <t>Oblique</t>
  </si>
  <si>
    <t>PVBBPAT2G</t>
  </si>
  <si>
    <t>Patina 2 grey (2 holds)</t>
  </si>
  <si>
    <t>Patina 2</t>
  </si>
  <si>
    <t>PVBBPATG</t>
  </si>
  <si>
    <t>Patina 1 grey (5 holds)</t>
  </si>
  <si>
    <t>Patina 1</t>
  </si>
  <si>
    <t>PVBBPLAG</t>
  </si>
  <si>
    <t>Planet X grey (10 holds)</t>
  </si>
  <si>
    <t>Planet X</t>
  </si>
  <si>
    <t>PVBBPOTG</t>
  </si>
  <si>
    <t>Potala grey (5 holds)</t>
  </si>
  <si>
    <t>Potala</t>
  </si>
  <si>
    <t>PVBBPSYG</t>
  </si>
  <si>
    <t>Psycho grey (10 holds)</t>
  </si>
  <si>
    <t>Psycho</t>
  </si>
  <si>
    <t>PVBBREC2G</t>
  </si>
  <si>
    <t>Reclose 2 grey (2 holds)</t>
  </si>
  <si>
    <t>Reclose 2</t>
  </si>
  <si>
    <t>PVBBREC3G</t>
  </si>
  <si>
    <t>Reclose 3 grey (2 holds)</t>
  </si>
  <si>
    <t>Reclose 3</t>
  </si>
  <si>
    <t>PVBBRECG</t>
  </si>
  <si>
    <t>Reclose grey (2 holds)</t>
  </si>
  <si>
    <t>Reclose</t>
  </si>
  <si>
    <t>PVBBREMG</t>
  </si>
  <si>
    <t>Rempart grey (5 holds)</t>
  </si>
  <si>
    <t>Rempart</t>
  </si>
  <si>
    <t>PVBBSABG</t>
  </si>
  <si>
    <t>Sablons grey (10 holds)</t>
  </si>
  <si>
    <t>Sablons</t>
  </si>
  <si>
    <t>PVBBSALG</t>
  </si>
  <si>
    <t>Salathe grey (10 holds)</t>
  </si>
  <si>
    <t>Salathe</t>
  </si>
  <si>
    <t>PVBBSTRG</t>
  </si>
  <si>
    <t>Stratos grey (1 holds)</t>
  </si>
  <si>
    <t>Stratos</t>
  </si>
  <si>
    <t>PVBBTCHG</t>
  </si>
  <si>
    <t>Tchips grey (20 holds)</t>
  </si>
  <si>
    <t>Tchips</t>
  </si>
  <si>
    <t>PVBBTROG</t>
  </si>
  <si>
    <t>Troglodyte grey (8 holds)</t>
  </si>
  <si>
    <t>Troglodyte</t>
  </si>
  <si>
    <t>PVBBVENG</t>
  </si>
  <si>
    <t>Venga grey (10 holds)</t>
  </si>
  <si>
    <t>Venga</t>
  </si>
  <si>
    <t>PVBBVOLG</t>
  </si>
  <si>
    <t>Voltane grey (10 holds)</t>
  </si>
  <si>
    <t>Voltane</t>
  </si>
  <si>
    <t>PVBCALCG</t>
  </si>
  <si>
    <t>Alchemy grey (2 holds)</t>
  </si>
  <si>
    <t>Alchemy</t>
  </si>
  <si>
    <t>PVBCALOG</t>
  </si>
  <si>
    <t>Alcove grey (10 holds)</t>
  </si>
  <si>
    <t>Alcove</t>
  </si>
  <si>
    <t>PVBCARKG</t>
  </si>
  <si>
    <t>Arkeos grey (5 holds)</t>
  </si>
  <si>
    <t>Arkeos</t>
  </si>
  <si>
    <t>PVBCASTG</t>
  </si>
  <si>
    <t>Asteroïd grey (4 holds)</t>
  </si>
  <si>
    <t>Asteroid</t>
  </si>
  <si>
    <t>PVBCAXIG</t>
  </si>
  <si>
    <t>Axiom grey (5 holds)</t>
  </si>
  <si>
    <t>Axiom</t>
  </si>
  <si>
    <t>PVBCCASG</t>
  </si>
  <si>
    <t>Cassiopeia grey (5 holds)</t>
  </si>
  <si>
    <t>Cassiopeia</t>
  </si>
  <si>
    <t>PVBCCLAG</t>
  </si>
  <si>
    <t>Clamps grey (5 holds)</t>
  </si>
  <si>
    <t>Clamps</t>
  </si>
  <si>
    <t>PVBCCLOG</t>
  </si>
  <si>
    <t>Clones grey (5 holds)</t>
  </si>
  <si>
    <t>Clones</t>
  </si>
  <si>
    <t>PVBCDNAG</t>
  </si>
  <si>
    <t>D.N.A. grey (10 holds)</t>
  </si>
  <si>
    <t>PVBCEQUG</t>
  </si>
  <si>
    <t>Equinox grey (4 holds)</t>
  </si>
  <si>
    <t>Equinox</t>
  </si>
  <si>
    <t>PVBCFRAG</t>
  </si>
  <si>
    <t>Fraktur grey (10 holds)</t>
  </si>
  <si>
    <t>Fraktur</t>
  </si>
  <si>
    <t>PVBCGRAG</t>
  </si>
  <si>
    <t>Gravity grey (10 holds)</t>
  </si>
  <si>
    <t>Gravity</t>
  </si>
  <si>
    <t>PVBCHIGG</t>
  </si>
  <si>
    <t>Highball grey (3 holds)</t>
  </si>
  <si>
    <t>Highball</t>
  </si>
  <si>
    <t>PVBCJAWG</t>
  </si>
  <si>
    <t>Jaws grey (5 holds)</t>
  </si>
  <si>
    <t>Jaws</t>
  </si>
  <si>
    <t>PVBCKONG</t>
  </si>
  <si>
    <t>Kontact grey (5 holds)</t>
  </si>
  <si>
    <t>Kontact</t>
  </si>
  <si>
    <t>PVBCLYTG</t>
  </si>
  <si>
    <t>Lythos grey (10 holds)</t>
  </si>
  <si>
    <t>Lythos</t>
  </si>
  <si>
    <t>PVBCMAJG</t>
  </si>
  <si>
    <t>Majestyk grey (5 holds)</t>
  </si>
  <si>
    <t>Majestyk</t>
  </si>
  <si>
    <t>PVBCMOSG</t>
  </si>
  <si>
    <t>Monsters grey (5 holds)</t>
  </si>
  <si>
    <t>Monsters</t>
  </si>
  <si>
    <t>PVBCMOZG</t>
  </si>
  <si>
    <t>Monzonite grey (5 holds)</t>
  </si>
  <si>
    <t>Monzonite</t>
  </si>
  <si>
    <t>PVBCMUTG</t>
  </si>
  <si>
    <t>Mutation grey (10 holds)</t>
  </si>
  <si>
    <t>Mutation</t>
  </si>
  <si>
    <t>PVBCODYG</t>
  </si>
  <si>
    <t>Odyssey grey (1 hold)</t>
  </si>
  <si>
    <t>Odyssey</t>
  </si>
  <si>
    <t>PVBCORBG</t>
  </si>
  <si>
    <t>Orbit grey (10 holds)</t>
  </si>
  <si>
    <t>Orbit</t>
  </si>
  <si>
    <t>PVBCPANG</t>
  </si>
  <si>
    <t>Pandora grey (10 holds)</t>
  </si>
  <si>
    <t>Pandora</t>
  </si>
  <si>
    <t>PVBCSATG</t>
  </si>
  <si>
    <t>Satellite grey (10 holds)</t>
  </si>
  <si>
    <t>Satellite</t>
  </si>
  <si>
    <t>PVBCSIRG</t>
  </si>
  <si>
    <t>Sirius grey (5 holds)</t>
  </si>
  <si>
    <t>Sirius</t>
  </si>
  <si>
    <t>PVBCSKUG</t>
  </si>
  <si>
    <t>Skud grey (10 holds)</t>
  </si>
  <si>
    <t>Skud</t>
  </si>
  <si>
    <t>PVBCSPOG</t>
  </si>
  <si>
    <t>Spoutnik grey (1 hold)</t>
  </si>
  <si>
    <t>Spoutnik</t>
  </si>
  <si>
    <t>PVBCSTAG</t>
  </si>
  <si>
    <t>Stanza grey (5 holds)</t>
  </si>
  <si>
    <t>Stanza</t>
  </si>
  <si>
    <t>PVBCSUPG</t>
  </si>
  <si>
    <t>Supernova grey (10 holds)</t>
  </si>
  <si>
    <t>Supernova</t>
  </si>
  <si>
    <t>PVBCTORG</t>
  </si>
  <si>
    <t>Torque grey (5 holds)</t>
  </si>
  <si>
    <t>Torque</t>
  </si>
  <si>
    <t>PVBCTROG</t>
  </si>
  <si>
    <t>Trolls grey (15 holds)</t>
  </si>
  <si>
    <t>Trolls</t>
  </si>
  <si>
    <t>PVBCTWIG</t>
  </si>
  <si>
    <t>Twister grey (20 holds)</t>
  </si>
  <si>
    <t>Twister</t>
  </si>
  <si>
    <t>PVBCVOYG</t>
  </si>
  <si>
    <t>Voyager grey (1 hold)</t>
  </si>
  <si>
    <t>Voyager</t>
  </si>
  <si>
    <t>PVBCWIZG</t>
  </si>
  <si>
    <t>Wizzard grey (10 holds)</t>
  </si>
  <si>
    <t>Wizzard</t>
  </si>
  <si>
    <t>PVBDAREG</t>
  </si>
  <si>
    <t>Area 51 grey (10 holds)</t>
  </si>
  <si>
    <t>area51</t>
  </si>
  <si>
    <t>PVBDARRG</t>
  </si>
  <si>
    <t>Arrowhead grey (5 holds)</t>
  </si>
  <si>
    <t>Arrowhead</t>
  </si>
  <si>
    <t>PVBDARTG</t>
  </si>
  <si>
    <t>Artefacts grey (20 holds)</t>
  </si>
  <si>
    <t>Artefacts</t>
  </si>
  <si>
    <t>PVBDCANG</t>
  </si>
  <si>
    <t>Canyon grey (10 holds)</t>
  </si>
  <si>
    <t>Canyon</t>
  </si>
  <si>
    <t>PVBDCOYG</t>
  </si>
  <si>
    <t>Coyote grey (10 holds)</t>
  </si>
  <si>
    <t>Coyote</t>
  </si>
  <si>
    <t>PVBDFANG</t>
  </si>
  <si>
    <t>Fandango grey (1 hold)</t>
  </si>
  <si>
    <t>Fandango</t>
  </si>
  <si>
    <t>PVBDINSG</t>
  </si>
  <si>
    <t>Instinct grey (10 holds)</t>
  </si>
  <si>
    <t>Instinct</t>
  </si>
  <si>
    <t>PVBDLEGG</t>
  </si>
  <si>
    <t>Legend grey (10 holds)</t>
  </si>
  <si>
    <t>Legend</t>
  </si>
  <si>
    <t>PVBDMOAG</t>
  </si>
  <si>
    <t>Moab grey (10 holds)</t>
  </si>
  <si>
    <t>Moab</t>
  </si>
  <si>
    <t>PVBDMYSG</t>
  </si>
  <si>
    <t>Mystic grey (10 holds)</t>
  </si>
  <si>
    <t>Mystic</t>
  </si>
  <si>
    <t>PVBDPUEG</t>
  </si>
  <si>
    <t>Pueblo grey (10 holds)</t>
  </si>
  <si>
    <t>Pueblo</t>
  </si>
  <si>
    <t>PVBDRODG</t>
  </si>
  <si>
    <t>Rodéo grey (10 holds)</t>
  </si>
  <si>
    <t>Rodeo</t>
  </si>
  <si>
    <t>PVBDROEG</t>
  </si>
  <si>
    <t>Rockedge grey (2 holds)</t>
  </si>
  <si>
    <t>Rockedge</t>
  </si>
  <si>
    <t>PVBDRORG</t>
  </si>
  <si>
    <t>Rockroof grey (1 hold)</t>
  </si>
  <si>
    <t>Rockroof</t>
  </si>
  <si>
    <t>PVBDSANG</t>
  </si>
  <si>
    <t>Sanctuary grey (10 holds)</t>
  </si>
  <si>
    <t>Sanctuary</t>
  </si>
  <si>
    <t>PVBDSLAG</t>
  </si>
  <si>
    <t>Slayer grey (10 holds)</t>
  </si>
  <si>
    <t>Slayer</t>
  </si>
  <si>
    <t>PVBDSOLG</t>
  </si>
  <si>
    <t>Solaris grey (10 holds)</t>
  </si>
  <si>
    <t>Solaris</t>
  </si>
  <si>
    <t>PVBDTALG</t>
  </si>
  <si>
    <t>Talisman grey (1 hold)</t>
  </si>
  <si>
    <t>Talisman</t>
  </si>
  <si>
    <t>PVBDTAOG</t>
  </si>
  <si>
    <t>Taos grey (25 holds)</t>
  </si>
  <si>
    <t>Taos</t>
  </si>
  <si>
    <t>PVBDTOTG</t>
  </si>
  <si>
    <t>Totem grey (10 holds)</t>
  </si>
  <si>
    <t>Totem</t>
  </si>
  <si>
    <t>PVBDTUMG</t>
  </si>
  <si>
    <t>Tumulus grey (5 holds)</t>
  </si>
  <si>
    <t>Tumulus</t>
  </si>
  <si>
    <t>PVBDZIOG</t>
  </si>
  <si>
    <t>Zion grey (3 holds)</t>
  </si>
  <si>
    <t>Zion</t>
  </si>
  <si>
    <t>PVBDZUNG</t>
  </si>
  <si>
    <t>Zuni grey (10 holds)</t>
  </si>
  <si>
    <t>Zuni</t>
  </si>
  <si>
    <t>PVBFOOG</t>
  </si>
  <si>
    <t>BASE Footswitch grey (50 holds)</t>
  </si>
  <si>
    <t>Footswitch</t>
  </si>
  <si>
    <t>PVBLATOG</t>
  </si>
  <si>
    <t>Atoms grey (30 holds)</t>
  </si>
  <si>
    <t>Atoms</t>
  </si>
  <si>
    <t>PVBLBIOG</t>
  </si>
  <si>
    <t>Biographie grey (5 holds)</t>
  </si>
  <si>
    <t>Biographie</t>
  </si>
  <si>
    <t>PVBLBLOG</t>
  </si>
  <si>
    <t>Bloodline grey (10 holds)</t>
  </si>
  <si>
    <t>Bloodline</t>
  </si>
  <si>
    <t>PVBLBOMG</t>
  </si>
  <si>
    <t>Bombass grey (2 holds)</t>
  </si>
  <si>
    <t>Bombass</t>
  </si>
  <si>
    <t>PVBLBUTG</t>
  </si>
  <si>
    <t>Butterfly grey (5 holds)</t>
  </si>
  <si>
    <t>Butterfly</t>
  </si>
  <si>
    <t>PVBLDAVG</t>
  </si>
  <si>
    <t>Davaï grey (10 holds)</t>
  </si>
  <si>
    <t>Davaï</t>
  </si>
  <si>
    <t>PVBLDEBG</t>
  </si>
  <si>
    <t>Debiloff grey (10 holds)</t>
  </si>
  <si>
    <t>Debiloff</t>
  </si>
  <si>
    <t>PVBLEQUG</t>
  </si>
  <si>
    <t>Equilibrium grey (5 holds)</t>
  </si>
  <si>
    <t>Equilibrium</t>
  </si>
  <si>
    <t>PVBLESCG</t>
  </si>
  <si>
    <t>Escales grey (1 hold)</t>
  </si>
  <si>
    <t>Escales</t>
  </si>
  <si>
    <t>PVBLFOCG</t>
  </si>
  <si>
    <t>Focus grey (10 holds)</t>
  </si>
  <si>
    <t>Focus</t>
  </si>
  <si>
    <t>PVBLGRAG</t>
  </si>
  <si>
    <t>Grand Wazoo grey (5 holds)</t>
  </si>
  <si>
    <t>Grand Wazoo</t>
  </si>
  <si>
    <t>PVBLHELG</t>
  </si>
  <si>
    <t>Hellfest grey (1 hold)</t>
  </si>
  <si>
    <t>Hellfest</t>
  </si>
  <si>
    <t>PVBLHUEG</t>
  </si>
  <si>
    <t>Huecos grey (5 holds)</t>
  </si>
  <si>
    <t>Hueco</t>
  </si>
  <si>
    <t>PVBLHYPG</t>
  </si>
  <si>
    <t>Hype grey (10 holds)</t>
  </si>
  <si>
    <t>Hype</t>
  </si>
  <si>
    <t>PVBLJIBG</t>
  </si>
  <si>
    <t>Jibs grey (20 holds)</t>
  </si>
  <si>
    <t>Jibs</t>
  </si>
  <si>
    <t>PVBLKRAG</t>
  </si>
  <si>
    <t>Kragger grey (10 holds)</t>
  </si>
  <si>
    <t>Kragger</t>
  </si>
  <si>
    <t>PVBLMANG</t>
  </si>
  <si>
    <t>Mantra grey (10 holds)</t>
  </si>
  <si>
    <t>Mantra</t>
  </si>
  <si>
    <t>PVBLMONG</t>
  </si>
  <si>
    <t>Monkeez grey (5 holds)</t>
  </si>
  <si>
    <t>Monkeez</t>
  </si>
  <si>
    <t>PVBLMORG</t>
  </si>
  <si>
    <t>Morphine grey (10 holds)</t>
  </si>
  <si>
    <t>Morphine</t>
  </si>
  <si>
    <t>PVBLOMEG</t>
  </si>
  <si>
    <t>Omega grey (10 holds)</t>
  </si>
  <si>
    <t>Omega</t>
  </si>
  <si>
    <t>PVBLRIVG</t>
  </si>
  <si>
    <t>Riviera Tufa grey (1 hold)</t>
  </si>
  <si>
    <t>Riviera Tufa</t>
  </si>
  <si>
    <t>PVBLSPIG</t>
  </si>
  <si>
    <t>Spine grey (1 hold)</t>
  </si>
  <si>
    <t>Spine</t>
  </si>
  <si>
    <t>PVBLSTAG</t>
  </si>
  <si>
    <t>Stargazer grey (5 holds)</t>
  </si>
  <si>
    <t>Stargazer</t>
  </si>
  <si>
    <t>PVBLSTYG</t>
  </si>
  <si>
    <t>Styx grey (10 holds)</t>
  </si>
  <si>
    <t>Styx</t>
  </si>
  <si>
    <t>PVBLSYNG</t>
  </si>
  <si>
    <t>Synchro grey (5 holds)</t>
  </si>
  <si>
    <t>Synchro</t>
  </si>
  <si>
    <t>PVBLTRIG</t>
  </si>
  <si>
    <t>Triptik grey (10 holds)</t>
  </si>
  <si>
    <t>Triptik</t>
  </si>
  <si>
    <t>PVBLTURG</t>
  </si>
  <si>
    <t>Turbulence grey (5 holds)</t>
  </si>
  <si>
    <t>Turbulence</t>
  </si>
  <si>
    <t>PVBLWORG</t>
  </si>
  <si>
    <t>Wormhole grey (5 holds)</t>
  </si>
  <si>
    <t>Wormhole</t>
  </si>
  <si>
    <t>PVBPADDG</t>
  </si>
  <si>
    <t>Add-ons grey (25 holds)</t>
  </si>
  <si>
    <t>Add-ons</t>
  </si>
  <si>
    <t>PVBPAMEG</t>
  </si>
  <si>
    <t>Amethystes grey (4 holds)</t>
  </si>
  <si>
    <t>Amethystes</t>
  </si>
  <si>
    <t>PVBPCARG</t>
  </si>
  <si>
    <t>Carbon grey (5 holds)</t>
  </si>
  <si>
    <t>Carbon</t>
  </si>
  <si>
    <t>PVBPCRIG</t>
  </si>
  <si>
    <t>Cristals grey (20 holds)</t>
  </si>
  <si>
    <t>Cristals</t>
  </si>
  <si>
    <t>PVBPDIAG</t>
  </si>
  <si>
    <t>Diamonds grey (2 holds)</t>
  </si>
  <si>
    <t>Diamonds</t>
  </si>
  <si>
    <t>PVBPGEMG</t>
  </si>
  <si>
    <t>Gems grey (3 holds)</t>
  </si>
  <si>
    <t>Gems</t>
  </si>
  <si>
    <t>PVBPGEOG</t>
  </si>
  <si>
    <t>Geodes grey (10 holds)</t>
  </si>
  <si>
    <t>Geodes</t>
  </si>
  <si>
    <t>PVBPJIGG</t>
  </si>
  <si>
    <t>Jigsaw grey (4 holds)</t>
  </si>
  <si>
    <t>Jigsaw</t>
  </si>
  <si>
    <t>PVBPKING</t>
  </si>
  <si>
    <t>Kinematix grey (8 holds)</t>
  </si>
  <si>
    <t>Kinematix</t>
  </si>
  <si>
    <t>PVBPMOBG</t>
  </si>
  <si>
    <t>Mobius grey (2 holds)</t>
  </si>
  <si>
    <t>Mobius</t>
  </si>
  <si>
    <t>PVBPOBSG</t>
  </si>
  <si>
    <t>Obsidiennes grey (8 holds)</t>
  </si>
  <si>
    <t>Obsidiennes</t>
  </si>
  <si>
    <t>PVBPOPAG</t>
  </si>
  <si>
    <t>Opales grey (15 holds)</t>
  </si>
  <si>
    <t>Opales</t>
  </si>
  <si>
    <t>PVBPPARG</t>
  </si>
  <si>
    <t>Paradigm grey (4 holds)</t>
  </si>
  <si>
    <t>Paradigm</t>
  </si>
  <si>
    <t>PVBPQUAG</t>
  </si>
  <si>
    <t>Quartz grey (10 holds)</t>
  </si>
  <si>
    <t>Quartz</t>
  </si>
  <si>
    <t>PVBPQUTG</t>
  </si>
  <si>
    <t>Quantum grey (5 holds)</t>
  </si>
  <si>
    <t>Quantum</t>
  </si>
  <si>
    <t>PVK1G</t>
  </si>
  <si>
    <t>CB Atack kid 1 grey (6 holds)</t>
  </si>
  <si>
    <t>kid 1</t>
  </si>
  <si>
    <t>PVK2G</t>
  </si>
  <si>
    <t>CB Atack kid 2 grey (6 holds)</t>
  </si>
  <si>
    <t>kid 2</t>
  </si>
  <si>
    <t>PVK3G</t>
  </si>
  <si>
    <t>CB Atack kid 3 grey (6 holds)</t>
  </si>
  <si>
    <t>kid 3</t>
  </si>
  <si>
    <t>PVKAG</t>
  </si>
  <si>
    <t>Alphabet grey (26 holds)</t>
  </si>
  <si>
    <t>Alphabet</t>
  </si>
  <si>
    <t>PVKHALG</t>
  </si>
  <si>
    <t>Halloween grey (10 holds)</t>
  </si>
  <si>
    <t>Halloween</t>
  </si>
  <si>
    <t>PVKVPG</t>
  </si>
  <si>
    <t>Pack V-Park grey (10 holds)</t>
  </si>
  <si>
    <t>V-Park</t>
  </si>
  <si>
    <t>PVOPG</t>
  </si>
  <si>
    <t>Optimum Player grey (50 holds)</t>
  </si>
  <si>
    <t>PVOR2G</t>
  </si>
  <si>
    <t>Optimum Rési 2 grey (40 holds)</t>
  </si>
  <si>
    <t>Optimum resi 2</t>
  </si>
  <si>
    <t>PVORG</t>
  </si>
  <si>
    <t>Optimum Rési 1 grey (40 holds)</t>
  </si>
  <si>
    <t>Optimum resi 1</t>
  </si>
  <si>
    <t>PVOS2G</t>
  </si>
  <si>
    <t>Optimum Stamina 2 grey (50 holds)</t>
  </si>
  <si>
    <t>Optimum stamina 2</t>
  </si>
  <si>
    <t>PVOS3G</t>
  </si>
  <si>
    <t>Optimum Stamina 3 grey (50 holds)</t>
  </si>
  <si>
    <t>Optimum stamina 3</t>
  </si>
  <si>
    <t>PVOS4G</t>
  </si>
  <si>
    <t>Optimum Stamina 4 grey (50 holds)</t>
  </si>
  <si>
    <t>Optimum stamina 4</t>
  </si>
  <si>
    <t>PVOS5G</t>
  </si>
  <si>
    <t>Optimum Stamina 5 grey (50 holds)</t>
  </si>
  <si>
    <t>Optimum stamina 5</t>
  </si>
  <si>
    <t>PVOSG</t>
  </si>
  <si>
    <t>Optimum Stamina 1 grey (50 holds)</t>
  </si>
  <si>
    <t>Optimum stamina 1</t>
  </si>
  <si>
    <t>PVP9C+G</t>
  </si>
  <si>
    <t>9c+ grey (1 hold)</t>
  </si>
  <si>
    <t>9c+</t>
  </si>
  <si>
    <t>PVPALIG</t>
  </si>
  <si>
    <t>Alias grey (1 hold)</t>
  </si>
  <si>
    <t>Alias</t>
  </si>
  <si>
    <t>PVPANGG</t>
  </si>
  <si>
    <t>Angle grey (2 holds)</t>
  </si>
  <si>
    <t>Angle</t>
  </si>
  <si>
    <t>PVPBABG</t>
  </si>
  <si>
    <t>Baby Snakes grey (10 holds)</t>
  </si>
  <si>
    <t>Baby Snakes</t>
  </si>
  <si>
    <t>PVPBADG</t>
  </si>
  <si>
    <t>Badtrip grey (1 hold)</t>
  </si>
  <si>
    <t>Badtrip</t>
  </si>
  <si>
    <t>PVPBAL12G</t>
  </si>
  <si>
    <t>Balance 1+2 grey (15 holds)</t>
  </si>
  <si>
    <t>Balance 1+2</t>
  </si>
  <si>
    <t>PVPBAL2G</t>
  </si>
  <si>
    <t>Balance 2 grey (8 holds)</t>
  </si>
  <si>
    <t>Balance 2</t>
  </si>
  <si>
    <t>PVPBALG</t>
  </si>
  <si>
    <t>Balance grey (7 holds)</t>
  </si>
  <si>
    <t>balance 1</t>
  </si>
  <si>
    <t>PVPBLA2G</t>
  </si>
  <si>
    <t>Blades 2 grey (5 holds)</t>
  </si>
  <si>
    <t>Blades 2</t>
  </si>
  <si>
    <t>PVPBLA3G</t>
  </si>
  <si>
    <t>Blades 3 grey (2 holds)</t>
  </si>
  <si>
    <t>Blades 3</t>
  </si>
  <si>
    <t>PVPBLAG</t>
  </si>
  <si>
    <t>Blades grey (5 holds)</t>
  </si>
  <si>
    <t>Blades</t>
  </si>
  <si>
    <t>PVPBLUG</t>
  </si>
  <si>
    <t>Bluefish grey (1 hold)</t>
  </si>
  <si>
    <t>Bluefish</t>
  </si>
  <si>
    <t>PVPBOOG</t>
  </si>
  <si>
    <t>Boomer grey (10 holds)</t>
  </si>
  <si>
    <t>Boomer</t>
  </si>
  <si>
    <t>PVPBOSG</t>
  </si>
  <si>
    <t>Boost grey (15 holds)</t>
  </si>
  <si>
    <t>Boost</t>
  </si>
  <si>
    <t>PVPCLAG</t>
  </si>
  <si>
    <t>Claws grey (10 holds)</t>
  </si>
  <si>
    <t>Claws</t>
  </si>
  <si>
    <t>PVPCLIG</t>
  </si>
  <si>
    <t>Clipper grey (10 holds)</t>
  </si>
  <si>
    <t>Clipper</t>
  </si>
  <si>
    <t>PVPCOAG</t>
  </si>
  <si>
    <t>Coach grey (10 holds)</t>
  </si>
  <si>
    <t>Coach</t>
  </si>
  <si>
    <t>PVPCOLG</t>
  </si>
  <si>
    <t>Colo grey (1 hold)</t>
  </si>
  <si>
    <t>Colo</t>
  </si>
  <si>
    <t>PVPCONG</t>
  </si>
  <si>
    <t>Confusion grey (5 holds)</t>
  </si>
  <si>
    <t>Confusion</t>
  </si>
  <si>
    <t>PVPCOOG</t>
  </si>
  <si>
    <t>Cookies grey (15 holds)</t>
  </si>
  <si>
    <t>Cookies</t>
  </si>
  <si>
    <t>PVPCREG</t>
  </si>
  <si>
    <t>Creeps grey (5 holds)</t>
  </si>
  <si>
    <t>Creeps</t>
  </si>
  <si>
    <t>PVPCRIG</t>
  </si>
  <si>
    <t>Crimpahs grey (10 holds)</t>
  </si>
  <si>
    <t>Crimpahs</t>
  </si>
  <si>
    <t>PVPCYBG</t>
  </si>
  <si>
    <t>Cyborg grey (2 holds)</t>
  </si>
  <si>
    <t>Cyborg</t>
  </si>
  <si>
    <t>PVPDEMG</t>
  </si>
  <si>
    <t>Démo grey (25 holds)</t>
  </si>
  <si>
    <t>Demo</t>
  </si>
  <si>
    <t>PVPDIKG</t>
  </si>
  <si>
    <t>Diktat grey (15 holds)</t>
  </si>
  <si>
    <t>Diktat</t>
  </si>
  <si>
    <t>PVPDIS2G</t>
  </si>
  <si>
    <t>Disorder 2 grey (2 holds)</t>
  </si>
  <si>
    <t>Disorder 2</t>
  </si>
  <si>
    <t>PVPDISG</t>
  </si>
  <si>
    <t>Disorder grey (5 holds)</t>
  </si>
  <si>
    <t>Disorder</t>
  </si>
  <si>
    <t>PVPDRAG</t>
  </si>
  <si>
    <t>Dragon Pinch grey (1 hold)</t>
  </si>
  <si>
    <t>Dragon Pinch</t>
  </si>
  <si>
    <t>PVPDUNG</t>
  </si>
  <si>
    <t>Dunker grey (10 holds)</t>
  </si>
  <si>
    <t>Dunker</t>
  </si>
  <si>
    <t>PVPDYS2G</t>
  </si>
  <si>
    <t>Dystopia 2 grey (2 holds)</t>
  </si>
  <si>
    <t>Dystopia 2</t>
  </si>
  <si>
    <t>PVPDYSG</t>
  </si>
  <si>
    <t>Dystopia 1 grey (5 holds)</t>
  </si>
  <si>
    <t>Dystopia 1</t>
  </si>
  <si>
    <t>PVPEUPG</t>
  </si>
  <si>
    <t>Euphoria grey (5 holds)</t>
  </si>
  <si>
    <t>Euphoria</t>
  </si>
  <si>
    <t>PVPEXIG</t>
  </si>
  <si>
    <t>Exit grey (5 holds)</t>
  </si>
  <si>
    <t>Exit</t>
  </si>
  <si>
    <t>PVPEYEG</t>
  </si>
  <si>
    <t>Eyelash grey (1 hold)</t>
  </si>
  <si>
    <t>Eyelash</t>
  </si>
  <si>
    <t>PVPFEEG</t>
  </si>
  <si>
    <t>Feetish grey (30 holds)</t>
  </si>
  <si>
    <t>Feetish</t>
  </si>
  <si>
    <t>PVPFLOG</t>
  </si>
  <si>
    <t>Flower Power grey (2 holds)</t>
  </si>
  <si>
    <t>Flower Power</t>
  </si>
  <si>
    <t>PVPFRAG</t>
  </si>
  <si>
    <t>Frantic grey (5 holds)</t>
  </si>
  <si>
    <t>Frantic</t>
  </si>
  <si>
    <t>PVPFREG</t>
  </si>
  <si>
    <t>Frenchfin grey (1 hold)</t>
  </si>
  <si>
    <t>Frenchfin</t>
  </si>
  <si>
    <t>PVPFUSG</t>
  </si>
  <si>
    <t>Fusion grey (2 holds)</t>
  </si>
  <si>
    <t>Fusion</t>
  </si>
  <si>
    <t>PVPGAMG</t>
  </si>
  <si>
    <t>Gambler grey (10 holds)</t>
  </si>
  <si>
    <t>Gambler</t>
  </si>
  <si>
    <t>PVPGIAG</t>
  </si>
  <si>
    <t>Giants grey (5 holds)</t>
  </si>
  <si>
    <t>Giants</t>
  </si>
  <si>
    <t>PVPGOL2G</t>
  </si>
  <si>
    <t>Golgoths 2 grey (2 holds)</t>
  </si>
  <si>
    <t>Golgoths 2</t>
  </si>
  <si>
    <t>PVPGOLG</t>
  </si>
  <si>
    <t>Golgoths 1 grey (2 holds)</t>
  </si>
  <si>
    <t>Golgoths 1</t>
  </si>
  <si>
    <t>PVPGRAG</t>
  </si>
  <si>
    <t>Grabber grey (10 holds)</t>
  </si>
  <si>
    <t>Grabber</t>
  </si>
  <si>
    <t>PVPGRO2G</t>
  </si>
  <si>
    <t>Groove 2 grey (5 holds)</t>
  </si>
  <si>
    <t>Groove 2</t>
  </si>
  <si>
    <t>PVPGRO3G</t>
  </si>
  <si>
    <t>Groove 3 grey (5 holds)</t>
  </si>
  <si>
    <t>Groove 3</t>
  </si>
  <si>
    <t>PVPGROG</t>
  </si>
  <si>
    <t>Groove grey (5 holds)</t>
  </si>
  <si>
    <t>Groove</t>
  </si>
  <si>
    <t>PVPGURG</t>
  </si>
  <si>
    <t>Guru grey (1 hold)</t>
  </si>
  <si>
    <t>Guru</t>
  </si>
  <si>
    <t>PVPHOOG</t>
  </si>
  <si>
    <t>Hooker grey (10 holds)</t>
  </si>
  <si>
    <t>Hooker</t>
  </si>
  <si>
    <t>PVPHYPG</t>
  </si>
  <si>
    <t>Hyperdrive grey (10 holds)</t>
  </si>
  <si>
    <t>Hyperdrive</t>
  </si>
  <si>
    <t>PVPILLG</t>
  </si>
  <si>
    <t>Illusion grey (5 holds)</t>
  </si>
  <si>
    <t>Illusion</t>
  </si>
  <si>
    <t>PVPIMP2G</t>
  </si>
  <si>
    <t>Impulse 2 grey (1 hold)</t>
  </si>
  <si>
    <t>Impulse 2</t>
  </si>
  <si>
    <t>PVPIMPG</t>
  </si>
  <si>
    <t>Impulse grey (2 holds)</t>
  </si>
  <si>
    <t>Impulse</t>
  </si>
  <si>
    <t>PVPJUMG</t>
  </si>
  <si>
    <t>Jumbo grey (5 holds)</t>
  </si>
  <si>
    <t>Jumbo</t>
  </si>
  <si>
    <t>PVPKONG</t>
  </si>
  <si>
    <t>Koncept grey (10 holds)</t>
  </si>
  <si>
    <t>Koncept</t>
  </si>
  <si>
    <t>PVPLOOG</t>
  </si>
  <si>
    <t>Looper grey (10 holds)</t>
  </si>
  <si>
    <t>Looper</t>
  </si>
  <si>
    <t>PVPLOVG</t>
  </si>
  <si>
    <t>Loveboat grey (1 hold)</t>
  </si>
  <si>
    <t>Loveboat</t>
  </si>
  <si>
    <t>PVPMADG</t>
  </si>
  <si>
    <t>Madness grey (1 hold)</t>
  </si>
  <si>
    <t>Madness</t>
  </si>
  <si>
    <t>PVPMEGG</t>
  </si>
  <si>
    <t>Mega grey (4 holds)</t>
  </si>
  <si>
    <t>Mega</t>
  </si>
  <si>
    <t>PVPMIN2G</t>
  </si>
  <si>
    <t>Minus 2 grey (25 holds)</t>
  </si>
  <si>
    <t>Minus 2</t>
  </si>
  <si>
    <t>PVPMING</t>
  </si>
  <si>
    <t>Minus grey (50 holds)</t>
  </si>
  <si>
    <t>Minus</t>
  </si>
  <si>
    <t>PVPMIRG</t>
  </si>
  <si>
    <t>Mirage grey (15 holds)</t>
  </si>
  <si>
    <t>Mirage</t>
  </si>
  <si>
    <t>PVPMISG</t>
  </si>
  <si>
    <t>Misfit grey (1 hold)</t>
  </si>
  <si>
    <t>Misfit</t>
  </si>
  <si>
    <t>PVPMMAG</t>
  </si>
  <si>
    <t>Megan Mascarenas grey (1 hold)</t>
  </si>
  <si>
    <t>Megan Mascarenas</t>
  </si>
  <si>
    <t>PVPMMIG</t>
  </si>
  <si>
    <t>Megaminus grey (25 holds)</t>
  </si>
  <si>
    <t>Megaminus</t>
  </si>
  <si>
    <t>PVPMOGG</t>
  </si>
  <si>
    <t>Moguls grey (5 holds)</t>
  </si>
  <si>
    <t>Moguls</t>
  </si>
  <si>
    <t>PVPMONG</t>
  </si>
  <si>
    <t>Mondo grey (5 holds)</t>
  </si>
  <si>
    <t>Mondo</t>
  </si>
  <si>
    <t>PVPMROG</t>
  </si>
  <si>
    <t>Madrock grey (1 hold)</t>
  </si>
  <si>
    <t>Madrock</t>
  </si>
  <si>
    <t>PVPMUNG</t>
  </si>
  <si>
    <t>Munga grey (5 holds)</t>
  </si>
  <si>
    <t>Munga</t>
  </si>
  <si>
    <t>PVPNEMG</t>
  </si>
  <si>
    <t>Nemesis grey (15 holds)</t>
  </si>
  <si>
    <t>Nemesis</t>
  </si>
  <si>
    <t>PVPNIAG</t>
  </si>
  <si>
    <t>Niak grey (10 holds)</t>
  </si>
  <si>
    <t>Niak</t>
  </si>
  <si>
    <t>PVPNUCG</t>
  </si>
  <si>
    <t>Nucleus grey (25 holds)</t>
  </si>
  <si>
    <t>Nucleus</t>
  </si>
  <si>
    <t>PVPONSG</t>
  </si>
  <si>
    <t>Onsight grey (10 holds)</t>
  </si>
  <si>
    <t>Onsight</t>
  </si>
  <si>
    <t>PVPOPU2G</t>
  </si>
  <si>
    <t>Opus 2 grey (3 holds)</t>
  </si>
  <si>
    <t>Opus 2</t>
  </si>
  <si>
    <t>PVPOPUG</t>
  </si>
  <si>
    <t>Opus grey (3 holds)</t>
  </si>
  <si>
    <t>Opus</t>
  </si>
  <si>
    <t>PVPOVEG</t>
  </si>
  <si>
    <t>Overdrive grey (10 holds)</t>
  </si>
  <si>
    <t>Overdrive</t>
  </si>
  <si>
    <t>PVPPATG</t>
  </si>
  <si>
    <t>Patch grey (10 holds)</t>
  </si>
  <si>
    <t>Patch</t>
  </si>
  <si>
    <t>PVPPLA2G</t>
  </si>
  <si>
    <t>Player 2 grey (10 holds)</t>
  </si>
  <si>
    <t>Player 2</t>
  </si>
  <si>
    <t>PVPPLA3G</t>
  </si>
  <si>
    <t>Player 3 grey (10 holds)</t>
  </si>
  <si>
    <t>Player 3</t>
  </si>
  <si>
    <t>PVPPLA4G</t>
  </si>
  <si>
    <t>Player 4 grey (10 holds)</t>
  </si>
  <si>
    <t>Player 4</t>
  </si>
  <si>
    <t>PVPPLA5G</t>
  </si>
  <si>
    <t>Player 5 grey (10 holds)</t>
  </si>
  <si>
    <t>Player 5</t>
  </si>
  <si>
    <t>PVPPLAG</t>
  </si>
  <si>
    <t>Player 1 grey (10 holds)</t>
  </si>
  <si>
    <t>Player 1</t>
  </si>
  <si>
    <t>PVPPRLG</t>
  </si>
  <si>
    <t>Proline grey (20 holds)</t>
  </si>
  <si>
    <t>Proline</t>
  </si>
  <si>
    <t>PVPPROG</t>
  </si>
  <si>
    <t>Propellers grey (5 holds)</t>
  </si>
  <si>
    <t>Propellers</t>
  </si>
  <si>
    <t>PVPQUI2G</t>
  </si>
  <si>
    <t>Quiproquo 2 grey (5 holds)</t>
  </si>
  <si>
    <t>PVPQUIG</t>
  </si>
  <si>
    <t>Quiproquo grey (5 holds)</t>
  </si>
  <si>
    <t>Quiproquo</t>
  </si>
  <si>
    <t>PVPRAIG</t>
  </si>
  <si>
    <t>Rainbow grey (15 holds)</t>
  </si>
  <si>
    <t>Rainbow</t>
  </si>
  <si>
    <t>PVPRAMG</t>
  </si>
  <si>
    <t>Rampage grey (10 holds)</t>
  </si>
  <si>
    <t>Rampage</t>
  </si>
  <si>
    <t>PVPRIDG</t>
  </si>
  <si>
    <t>Rider grey (5 holds)</t>
  </si>
  <si>
    <t>Rider</t>
  </si>
  <si>
    <t>PVPRIFG</t>
  </si>
  <si>
    <t>Rift grey (5 holds)</t>
  </si>
  <si>
    <t>Rift</t>
  </si>
  <si>
    <t>PVPROTG</t>
  </si>
  <si>
    <t>Rotors grey (10 holds)</t>
  </si>
  <si>
    <t>Rotors</t>
  </si>
  <si>
    <t>PVPSHEG</t>
  </si>
  <si>
    <t>Sheet grey (1 hold)</t>
  </si>
  <si>
    <t>Sheet</t>
  </si>
  <si>
    <t>PVPSIM2G</t>
  </si>
  <si>
    <t>Simulator 2 grey (1 hold)</t>
  </si>
  <si>
    <t>Simulator 2</t>
  </si>
  <si>
    <t>PVPSIM3G</t>
  </si>
  <si>
    <t>Simulator 3 grey (1 hold)</t>
  </si>
  <si>
    <t>Simulator 3</t>
  </si>
  <si>
    <t>PVPSIM4G</t>
  </si>
  <si>
    <t>Simulator 4 grey (1 hold)</t>
  </si>
  <si>
    <t>Simulator 4</t>
  </si>
  <si>
    <t>PVPSIM5G</t>
  </si>
  <si>
    <t>Simulator 5 grey (2 holds)</t>
  </si>
  <si>
    <t>Simulator 5</t>
  </si>
  <si>
    <t>PVPSIMG</t>
  </si>
  <si>
    <t>Simulator 1 grey (2 holds)</t>
  </si>
  <si>
    <t>Simulator 1</t>
  </si>
  <si>
    <t>PVPSKYG</t>
  </si>
  <si>
    <t>Skydiver grey (10 holds)</t>
  </si>
  <si>
    <t>Skydiver</t>
  </si>
  <si>
    <t>PVPSLE2G</t>
  </si>
  <si>
    <t>Sledges 2 grey (5 holds)</t>
  </si>
  <si>
    <t>Sledges 2</t>
  </si>
  <si>
    <t>PVPSLE3G</t>
  </si>
  <si>
    <t>Sledges 3 grey (1 hold)</t>
  </si>
  <si>
    <t>Sledges 3</t>
  </si>
  <si>
    <t>PVPSLE4G</t>
  </si>
  <si>
    <t>Sledges 4 grey (1 hold)</t>
  </si>
  <si>
    <t>Sledges 4</t>
  </si>
  <si>
    <t>PVPSLE5G</t>
  </si>
  <si>
    <t>Sledges 5 grey (5 holds)</t>
  </si>
  <si>
    <t>PVPSLEG</t>
  </si>
  <si>
    <t>Sledges grey (5 holds)</t>
  </si>
  <si>
    <t>PVPSTIG</t>
  </si>
  <si>
    <t>Stimulus grey (2 holds)</t>
  </si>
  <si>
    <t>Stimulus</t>
  </si>
  <si>
    <t>PVPSTOG</t>
  </si>
  <si>
    <t>Storm grey (5 holds)</t>
  </si>
  <si>
    <t>Storm</t>
  </si>
  <si>
    <t>PVPSTRG</t>
  </si>
  <si>
    <t>Striker grey (5 holds)</t>
  </si>
  <si>
    <t>Striker</t>
  </si>
  <si>
    <t>PVPSWIG</t>
  </si>
  <si>
    <t>Swinger grey (10 holds)</t>
  </si>
  <si>
    <t>Swinger</t>
  </si>
  <si>
    <t>PVPSWOG</t>
  </si>
  <si>
    <t>Swoosh grey (5 holds)</t>
  </si>
  <si>
    <t>Swoosh</t>
  </si>
  <si>
    <t>PVPTOPG</t>
  </si>
  <si>
    <t>Top-out grey (5 holds)</t>
  </si>
  <si>
    <t>Top-out</t>
  </si>
  <si>
    <t>PVPTRAG</t>
  </si>
  <si>
    <t>Trainers grey (10 holds)</t>
  </si>
  <si>
    <t>Trainer</t>
  </si>
  <si>
    <t>PVPTRNG</t>
  </si>
  <si>
    <t>Transporter grey (5 holds)</t>
  </si>
  <si>
    <t>Transporter</t>
  </si>
  <si>
    <t>PVPTROG</t>
  </si>
  <si>
    <t>Trooper grey (10 holds)</t>
  </si>
  <si>
    <t>Trooper</t>
  </si>
  <si>
    <t>PVPULT2G</t>
  </si>
  <si>
    <t>Ultrabridge 2 grey (5 holds)</t>
  </si>
  <si>
    <t>Ultrabridge 2</t>
  </si>
  <si>
    <t>PVPULTG</t>
  </si>
  <si>
    <t>Ultrabridge grey (5 holds)</t>
  </si>
  <si>
    <t>Ultrabridge</t>
  </si>
  <si>
    <t>PVPVOLG</t>
  </si>
  <si>
    <t>VOLX grey (1 hold)</t>
  </si>
  <si>
    <t>VOLX</t>
  </si>
  <si>
    <t>PVPWIDG</t>
  </si>
  <si>
    <t>Widgets grey (25 holds)</t>
  </si>
  <si>
    <t>Widgets</t>
  </si>
  <si>
    <t>PVPYANG</t>
  </si>
  <si>
    <t>Yank grey (5 holds)</t>
  </si>
  <si>
    <t>Yank</t>
  </si>
  <si>
    <t>PVPYING</t>
  </si>
  <si>
    <t>Yinyang grey (2 holds)</t>
  </si>
  <si>
    <t>Yinyang</t>
  </si>
  <si>
    <t>PVTDING</t>
  </si>
  <si>
    <t>Dingo grey (1 hold)</t>
  </si>
  <si>
    <t>PVTEDLG</t>
  </si>
  <si>
    <t>Training Edges L grey (4 holds)</t>
  </si>
  <si>
    <t>Edges L</t>
  </si>
  <si>
    <t>PVTEDMG</t>
  </si>
  <si>
    <t>Training Edges M grey (4 holds)</t>
  </si>
  <si>
    <t>Edges M</t>
  </si>
  <si>
    <t>PVTFBLG</t>
  </si>
  <si>
    <t>Fireballs L grey (4 holds)</t>
  </si>
  <si>
    <t>Fireball L</t>
  </si>
  <si>
    <t>PVTFBXLG</t>
  </si>
  <si>
    <t>Fireballs XL grey (4 holds)</t>
  </si>
  <si>
    <t>Fireball XL</t>
  </si>
  <si>
    <t>PVTPING</t>
  </si>
  <si>
    <t>Pinch-Pockets grey (4 holds)</t>
  </si>
  <si>
    <t>Pinch - Pockets</t>
  </si>
  <si>
    <t>PVTSLOG</t>
  </si>
  <si>
    <t>Slopers grey (4 holds)</t>
  </si>
  <si>
    <t>PVTFROG</t>
  </si>
  <si>
    <t>Froggy grey (1 hold)</t>
  </si>
  <si>
    <t>PVBBGOLG</t>
  </si>
  <si>
    <t>Golden Boy grey (1 hold)</t>
  </si>
  <si>
    <t>Golden Boy</t>
  </si>
  <si>
    <t>PVPSNAG</t>
  </si>
  <si>
    <t>Snakepit grey (5 holds)</t>
  </si>
  <si>
    <t>PVBBFATG</t>
  </si>
  <si>
    <t>Fatman grey (1 hold)</t>
  </si>
  <si>
    <t>Fatman</t>
  </si>
  <si>
    <t>PVBCBIGG</t>
  </si>
  <si>
    <t>Big Foot grey (1 hold)</t>
  </si>
  <si>
    <t>PVBCLEVG</t>
  </si>
  <si>
    <t>Levitation grey (1 hold)</t>
  </si>
  <si>
    <t>PVBDSKUG</t>
  </si>
  <si>
    <t>Skull grey (1 hold)</t>
  </si>
  <si>
    <t>Skull</t>
  </si>
  <si>
    <t>PVBCMOJG</t>
  </si>
  <si>
    <t>Mojo grey (1 hold)</t>
  </si>
  <si>
    <t>PVBBBALG</t>
  </si>
  <si>
    <t>Baleine grey (1 hold)</t>
  </si>
  <si>
    <t>Baleine</t>
  </si>
  <si>
    <t>PVBBLECG</t>
  </si>
  <si>
    <t>Le Cœur grey (1 hold)</t>
  </si>
  <si>
    <t>Le Cœur</t>
  </si>
  <si>
    <t>PVBBBIGG</t>
  </si>
  <si>
    <t>Bigboss grey (1 hold)</t>
  </si>
  <si>
    <t>Bigboss</t>
  </si>
  <si>
    <t>PVBDSHAG</t>
  </si>
  <si>
    <t>Shaman grey (1 hold)</t>
  </si>
  <si>
    <t>Shaman</t>
  </si>
  <si>
    <t>PVBCNSTG</t>
  </si>
  <si>
    <t>NST grey (1 hold)</t>
  </si>
  <si>
    <t>Nst</t>
  </si>
  <si>
    <t>PVBLSTLG</t>
  </si>
  <si>
    <t>Stalaktite grey (1 hold)</t>
  </si>
  <si>
    <t>Stalaktite</t>
  </si>
  <si>
    <t>MINUS 2</t>
  </si>
  <si>
    <t>TOP-OUT</t>
  </si>
  <si>
    <t>NUCLEUS</t>
  </si>
  <si>
    <t>COOKIES</t>
  </si>
  <si>
    <t>WIDGETS</t>
  </si>
  <si>
    <t>ADD-ONS</t>
  </si>
  <si>
    <t>MIRAGE</t>
  </si>
  <si>
    <t>DIKTAT</t>
  </si>
  <si>
    <t>GROOVE</t>
  </si>
  <si>
    <t>GROOVE 2</t>
  </si>
  <si>
    <t>GROOVE 3</t>
  </si>
  <si>
    <t>OVERDRIVE</t>
  </si>
  <si>
    <t>HYPERDRIVE</t>
  </si>
  <si>
    <t>SLEDGES 1</t>
  </si>
  <si>
    <t>SLEDGES 2</t>
  </si>
  <si>
    <t>Sledges 1</t>
  </si>
  <si>
    <t>SLEDGES 3</t>
  </si>
  <si>
    <t>SLEDGES 4</t>
  </si>
  <si>
    <t>SLEDGES 5 New 2020</t>
  </si>
  <si>
    <t>CONFUSION</t>
  </si>
  <si>
    <t>QUIPROQUO</t>
  </si>
  <si>
    <t>QUIPROQUO 2 New 2020</t>
  </si>
  <si>
    <t>DISORDER</t>
  </si>
  <si>
    <t>DISORDER 2</t>
  </si>
  <si>
    <t>BLADES</t>
  </si>
  <si>
    <t>BLADES 2</t>
  </si>
  <si>
    <t>PLAYER 3</t>
  </si>
  <si>
    <t>PLAYER 4</t>
  </si>
  <si>
    <t>PLAYER 5</t>
  </si>
  <si>
    <t>LOOPER</t>
  </si>
  <si>
    <t>TROOPER</t>
  </si>
  <si>
    <t>SKYDIVER</t>
  </si>
  <si>
    <t>RIDER</t>
  </si>
  <si>
    <t>STRIKER</t>
  </si>
  <si>
    <t>TRANSPORTER</t>
  </si>
  <si>
    <t>JUMBO</t>
  </si>
  <si>
    <t>MONDO</t>
  </si>
  <si>
    <t>GIANTS</t>
  </si>
  <si>
    <t>SNAKEPIT New 2020</t>
  </si>
  <si>
    <t>ULTRABRIDGE</t>
  </si>
  <si>
    <t>ULTRABRIDGE 2</t>
  </si>
  <si>
    <t>JIGSAW</t>
  </si>
  <si>
    <t>MOBIUS</t>
  </si>
  <si>
    <t>OPUS 2</t>
  </si>
  <si>
    <t>EUPHORIA</t>
  </si>
  <si>
    <t>MOGULS</t>
  </si>
  <si>
    <t>FUSION</t>
  </si>
  <si>
    <t>GOLGOTHS 1</t>
  </si>
  <si>
    <t>GOLGOTHS 2</t>
  </si>
  <si>
    <t>SIMULATOR 1</t>
  </si>
  <si>
    <t>SIMULATOR 2</t>
  </si>
  <si>
    <t>SIMULATOR 3</t>
  </si>
  <si>
    <t>SIMULATOR 4</t>
  </si>
  <si>
    <t>SIMULATOR 5</t>
  </si>
  <si>
    <t>IMPULSE</t>
  </si>
  <si>
    <t>IMPULSE 2</t>
  </si>
  <si>
    <t>YINYANG</t>
  </si>
  <si>
    <t>EYELASH</t>
  </si>
  <si>
    <t>FRENCHFIN</t>
  </si>
  <si>
    <t>BADTRIP</t>
  </si>
  <si>
    <t>LOVEBOAT</t>
  </si>
  <si>
    <t>ALIAS</t>
  </si>
  <si>
    <t>GURU</t>
  </si>
  <si>
    <t>MISFIT</t>
  </si>
  <si>
    <t>MADNESS</t>
  </si>
  <si>
    <t>TROLLS</t>
  </si>
  <si>
    <t>FRAKTUR</t>
  </si>
  <si>
    <t>SUPERNOVA</t>
  </si>
  <si>
    <t>DNA</t>
  </si>
  <si>
    <t>CLONES</t>
  </si>
  <si>
    <t>AXIOM</t>
  </si>
  <si>
    <t>ALCOVE</t>
  </si>
  <si>
    <t>WIZZARD</t>
  </si>
  <si>
    <t>STANZA</t>
  </si>
  <si>
    <t>SIRIUS</t>
  </si>
  <si>
    <t>CASSIOPEIA</t>
  </si>
  <si>
    <t>MAJESTYK</t>
  </si>
  <si>
    <t>Mojo</t>
  </si>
  <si>
    <t>ARTEFACTS</t>
  </si>
  <si>
    <t>COYOTE</t>
  </si>
  <si>
    <t>SANCTUARY</t>
  </si>
  <si>
    <t>SLAYER</t>
  </si>
  <si>
    <t>SOLARIS</t>
  </si>
  <si>
    <t>RODEO</t>
  </si>
  <si>
    <t>AREA51</t>
  </si>
  <si>
    <t>ZUNI</t>
  </si>
  <si>
    <t>ROCKEDGE</t>
  </si>
  <si>
    <t>ROCKROOF</t>
  </si>
  <si>
    <t>DEBILOFF</t>
  </si>
  <si>
    <t>SPINE</t>
  </si>
  <si>
    <t>HERCULE</t>
  </si>
  <si>
    <t>REMPART</t>
  </si>
  <si>
    <t>MERVEILLE</t>
  </si>
  <si>
    <t>BIZONS</t>
  </si>
  <si>
    <t>BEREZINA</t>
  </si>
  <si>
    <t>GREAU</t>
  </si>
  <si>
    <t>BISCUITS</t>
  </si>
  <si>
    <t>BAZOOKA</t>
  </si>
  <si>
    <t>91.1</t>
  </si>
  <si>
    <t>95.2</t>
  </si>
  <si>
    <t>OBLIQUE</t>
  </si>
  <si>
    <t>CARNAGE</t>
  </si>
  <si>
    <t>DINGO</t>
  </si>
  <si>
    <t>FROGGY</t>
  </si>
  <si>
    <t>HALLOWEEN</t>
  </si>
  <si>
    <t>CHC10X130</t>
  </si>
  <si>
    <t>Training</t>
  </si>
  <si>
    <t>kids</t>
  </si>
  <si>
    <t>prix unitaire Public</t>
  </si>
  <si>
    <t>Dark Blue RAL 5002</t>
  </si>
  <si>
    <t>Purple RAL 400</t>
  </si>
  <si>
    <t>Blue RAL 5002</t>
  </si>
  <si>
    <t>Blue 5002</t>
  </si>
  <si>
    <t>Purple 400</t>
  </si>
  <si>
    <t>PASTILLE 1</t>
  </si>
  <si>
    <t>SCREW ONS 1</t>
  </si>
  <si>
    <t>SCREW ONS 2</t>
  </si>
  <si>
    <t>BIG FOOT 1</t>
  </si>
  <si>
    <t>CRIMPS 1</t>
  </si>
  <si>
    <t>LONG CRIMPS 1</t>
  </si>
  <si>
    <t>INCUT EDGES 1</t>
  </si>
  <si>
    <t>EDGES 1</t>
  </si>
  <si>
    <t>JUG 1</t>
  </si>
  <si>
    <t>BIG JUG 1</t>
  </si>
  <si>
    <t>MEGA JUGS 1</t>
  </si>
  <si>
    <t>MEGA JUGS 2</t>
  </si>
  <si>
    <t>MOON 1</t>
  </si>
  <si>
    <t>MOON 2</t>
  </si>
  <si>
    <t>MOON 3</t>
  </si>
  <si>
    <t>MOON 4</t>
  </si>
  <si>
    <t>MEGA SLOPER 1</t>
  </si>
  <si>
    <t>MEGA SLOPER 2</t>
  </si>
  <si>
    <t>MEGA SLOPER 3</t>
  </si>
  <si>
    <t>MEGA SLOPER 4</t>
  </si>
  <si>
    <t>MEGA SLOPER 5</t>
  </si>
  <si>
    <t>GIGA SLOPER 1</t>
  </si>
  <si>
    <t>Incut edges</t>
  </si>
  <si>
    <t>Hole</t>
  </si>
  <si>
    <t>Nbr lot</t>
  </si>
  <si>
    <t>galette</t>
  </si>
  <si>
    <t>santoko</t>
  </si>
  <si>
    <t>lames</t>
  </si>
  <si>
    <t>stick</t>
  </si>
  <si>
    <t>opinel</t>
  </si>
  <si>
    <t>Plouf</t>
  </si>
  <si>
    <t>katini</t>
  </si>
  <si>
    <t>plince</t>
  </si>
  <si>
    <t>katana</t>
  </si>
  <si>
    <t>grandma1</t>
  </si>
  <si>
    <t>grandma2</t>
  </si>
  <si>
    <t>grandma3</t>
  </si>
  <si>
    <t>grandma4</t>
  </si>
  <si>
    <t>VLC 1</t>
  </si>
  <si>
    <t>VLC 2</t>
  </si>
  <si>
    <t>VLC 3</t>
  </si>
  <si>
    <t>VLC 4</t>
  </si>
  <si>
    <t>ORL</t>
  </si>
  <si>
    <t>S/M</t>
  </si>
  <si>
    <t>APPLIK</t>
  </si>
  <si>
    <t>Brother</t>
  </si>
  <si>
    <t>Bac Flowers</t>
  </si>
  <si>
    <t>Pinchter</t>
  </si>
  <si>
    <t>VLC Cut 1</t>
  </si>
  <si>
    <t>Volume</t>
  </si>
  <si>
    <t>VLC Cut 2</t>
  </si>
  <si>
    <t>VLC Cut 3</t>
  </si>
  <si>
    <t>VLC Cut 4</t>
  </si>
  <si>
    <t>Kifeet</t>
  </si>
  <si>
    <t>grandpa 1</t>
  </si>
  <si>
    <t>Sloper</t>
  </si>
  <si>
    <t>grandpa 2</t>
  </si>
  <si>
    <t>HOLE XL</t>
  </si>
  <si>
    <t xml:space="preserve"> XXL </t>
  </si>
  <si>
    <t>PINCH XL</t>
  </si>
  <si>
    <t>POSITIVE JUGS XL</t>
  </si>
  <si>
    <t>Positive jugs 1</t>
  </si>
  <si>
    <t xml:space="preserve"> XL </t>
  </si>
  <si>
    <t>Positive jugs 2</t>
  </si>
  <si>
    <t>CRIMPS XL</t>
  </si>
  <si>
    <t>CRIMPS L</t>
  </si>
  <si>
    <t xml:space="preserve"> L </t>
  </si>
  <si>
    <t>CRIMPS M</t>
  </si>
  <si>
    <t xml:space="preserve"> M </t>
  </si>
  <si>
    <t>EXTRA FOOT</t>
  </si>
  <si>
    <t xml:space="preserve"> S </t>
  </si>
  <si>
    <t>SMALL FOOT</t>
  </si>
  <si>
    <t>RING L</t>
  </si>
  <si>
    <t>RING XL</t>
  </si>
  <si>
    <t>HOLE</t>
  </si>
  <si>
    <t>PIF</t>
  </si>
  <si>
    <t>FOOTSWITCH</t>
  </si>
  <si>
    <t>SLEDGES 5</t>
  </si>
  <si>
    <t>QUIPROQUO 2</t>
  </si>
  <si>
    <t>SNAKEPIT</t>
  </si>
  <si>
    <t>Pack Initiation</t>
  </si>
  <si>
    <t>S - L</t>
  </si>
  <si>
    <t>CARRE</t>
  </si>
  <si>
    <t>QUADRIVEX</t>
  </si>
  <si>
    <t>FAM 2.3 V4</t>
  </si>
  <si>
    <t>PENTA</t>
  </si>
  <si>
    <t>PYRAMIDE</t>
  </si>
  <si>
    <t>TRAP</t>
  </si>
  <si>
    <t>COFFIN</t>
  </si>
  <si>
    <t>70 x 70 x 20</t>
  </si>
  <si>
    <t>75 x 65 x 55 x 20</t>
  </si>
  <si>
    <t>45 x 45 x 30 x 10</t>
  </si>
  <si>
    <t>45 x 55 x 20</t>
  </si>
  <si>
    <t>50 x 50 x 20</t>
  </si>
  <si>
    <t>60 x 55 x 25 x 20</t>
  </si>
  <si>
    <t>70 x 45 x 35 x 20</t>
  </si>
  <si>
    <t>NEW 2021</t>
  </si>
  <si>
    <t>SCREW ONS 3</t>
  </si>
  <si>
    <t>Picture</t>
  </si>
  <si>
    <t>https://volxholds.com/catalogue/volumes/v-wood/delta-1-2/</t>
  </si>
  <si>
    <t>https://volxholds.com/catalogue/volumes/v-wood/delta-2-2/</t>
  </si>
  <si>
    <t>https://volxholds.com/catalogue/volumes/v-wood/delta-3-2/</t>
  </si>
  <si>
    <t>https://volxholds.com/catalogue/volumes/v-wood/delta-4-2/</t>
  </si>
  <si>
    <t>https://volxholds.com/catalogue/volumes/v-wood/delta-5-2/</t>
  </si>
  <si>
    <t>https://volxholds.com/catalogue/volumes/v-wood/delta-6-2/</t>
  </si>
  <si>
    <t>https://volxholds.com/catalogue/volumes/v-wood/delta-8-2/</t>
  </si>
  <si>
    <t>https://volxholds.com/catalogue/volumes/v-wood/delta-9-2/</t>
  </si>
  <si>
    <t>https://volxholds.com/catalogue/volumes/v-wood/delta-10-2/</t>
  </si>
  <si>
    <t>https://volxholds.com/catalogue/volumes/v-wood/delta-11-2/</t>
  </si>
  <si>
    <t>https://volxholds.com/catalogue/volumes/v-wood/delta-12-2/</t>
  </si>
  <si>
    <t>https://volxholds.com/catalogue/volumes/v-wood/delta-13-2/</t>
  </si>
  <si>
    <t>https://volxholds.com/catalogue/volumes/v-wood/delta-14-2/</t>
  </si>
  <si>
    <t>https://volxholds.com/catalogue/volumes/v-wood/delta-15-2/</t>
  </si>
  <si>
    <t>https://volxholds.com/catalogue/volumes/v-wood/cairn-2-2/</t>
  </si>
  <si>
    <t>https://volxholds.com/catalogue/volumes/v-wood/cairn-5-2/</t>
  </si>
  <si>
    <t>https://volxholds.com/catalogue/volumes/v-wood/hedris-1-2/</t>
  </si>
  <si>
    <t>https://volxholds.com/catalogue/volumes/v-wood/hedris-2-2/</t>
  </si>
  <si>
    <t>https://volxholds.com/catalogue/volumes/v-wood/hedris-3-2/</t>
  </si>
  <si>
    <t>https://volxholds.com/catalogue/volumes/v-wood/starsystem-1-2/</t>
  </si>
  <si>
    <t>https://volxholds.com/catalogue/volumes/v-wood/starsystem-2-2/</t>
  </si>
  <si>
    <t>https://volxholds.com/catalogue/volumes/v-wood/starsystem-2c-2/</t>
  </si>
  <si>
    <t>https://volxholds.com/catalogue/volumes/v-wood/starsystem-3-2/</t>
  </si>
  <si>
    <t>https://volxholds.com/catalogue/volumes/v-wood/starsystem-3c-2/</t>
  </si>
  <si>
    <t>/</t>
  </si>
  <si>
    <t>https://volxholds.com/catalogue/prises/power/pastille-1-2/</t>
  </si>
  <si>
    <t>https://volxholds.com/catalogue/prises/power/screw-ons-1-2/</t>
  </si>
  <si>
    <t>https://volxholds.com/catalogue/prises/power/screw-ons-2-2/</t>
  </si>
  <si>
    <t>https://volxholds.com/catalogue/prises/power/big-foot-1-2/</t>
  </si>
  <si>
    <t>https://volxholds.com/catalogue/prises/power/crimps-1-2/</t>
  </si>
  <si>
    <t>https://volxholds.com/catalogue/prises/power/long-crimps-1-2/</t>
  </si>
  <si>
    <t>https://volxholds.com/catalogue/prises/power/incut-edges-1-2/</t>
  </si>
  <si>
    <t>https://volxholds.com/catalogue/prises/power/edges-1-2/</t>
  </si>
  <si>
    <t>https://volxholds.com/catalogue/prises/power/jug-1-2/</t>
  </si>
  <si>
    <t>https://volxholds.com/catalogue/prises/power/big-jug-1-2/</t>
  </si>
  <si>
    <t>https://volxholds.com/catalogue/prises/power/mega-jugs-1-2/</t>
  </si>
  <si>
    <t>https://volxholds.com/catalogue/prises/power/mega-jugs-2-2/</t>
  </si>
  <si>
    <t>https://volxholds.com/catalogue/prises/power/moon-1-2/</t>
  </si>
  <si>
    <t>https://volxholds.com/catalogue/prises/power/moon-2-2/</t>
  </si>
  <si>
    <t>https://volxholds.com/catalogue/prises/power/moon-3-2/</t>
  </si>
  <si>
    <t>https://volxholds.com/catalogue/prises/power/moon-4-2/</t>
  </si>
  <si>
    <t>https://volxholds.com/catalogue/prises/power/mega-sloper-1-2/</t>
  </si>
  <si>
    <t>https://volxholds.com/catalogue/prises/power/mega-sloper-2-2/</t>
  </si>
  <si>
    <t>https://volxholds.com/catalogue/prises/power/mega-sloper-3-2/</t>
  </si>
  <si>
    <t>https://volxholds.com/catalogue/prises/power/mega-sloper-4-2/</t>
  </si>
  <si>
    <t>https://volxholds.com/catalogue/prises/power/mega-sloper-5-2/</t>
  </si>
  <si>
    <t>https://volxholds.com/catalogue/prises/power/giga-sloper-1-2/</t>
  </si>
  <si>
    <t>https://volxholds.com/catalogue/prises/v-pure-2-0/footswitch-2-2-2/</t>
  </si>
  <si>
    <t>https://volxholds.com/catalogue/prises/v-pure-2-0/minus-2-2-2/</t>
  </si>
  <si>
    <t>https://volxholds.com/catalogue/prises/v-pure-2-0/minus-2-3/</t>
  </si>
  <si>
    <t>https://volxholds.com/catalogue/prises/v-pure-2-0/megaminus-2-2-2/</t>
  </si>
  <si>
    <t>https://volxholds.com/catalogue/prises/v-pure-2-0/proline-2-2-2/</t>
  </si>
  <si>
    <t>https://volxholds.com/catalogue/prises/v-pure-2-0/nucleus-2-2-2/</t>
  </si>
  <si>
    <t>https://volxholds.com/catalogue/prises/v-pure-2-0/feetish-2-2-2/</t>
  </si>
  <si>
    <t>https://volxholds.com/catalogue/prises/v-pure-2-0/cookies/</t>
  </si>
  <si>
    <t>https://volxholds.com/catalogue/prises/v-pure-2-0/demo-2-2-2/</t>
  </si>
  <si>
    <t>https://volxholds.com/catalogue/prises/v-pure-2-0/widgets-2-2/</t>
  </si>
  <si>
    <t>https://volxholds.com/catalogue/prises/v-pure-2-0/add-ons-2-2-2/</t>
  </si>
  <si>
    <t>https://volxholds.com/catalogue/prises/v-pure-2-0/cristals-2/</t>
  </si>
  <si>
    <t>https://volxholds.com/catalogue/prises/v-pure-2-0/opales-2-2-2/</t>
  </si>
  <si>
    <t>https://volxholds.com/catalogue/prises/v-pure-2-0/rainbow-2-2/</t>
  </si>
  <si>
    <t>https://volxholds.com/catalogue/prises/v-pure-2-0/boost/</t>
  </si>
  <si>
    <t>https://volxholds.com/catalogue/prises/v-pure-2-0/nemesis-2-2-2/</t>
  </si>
  <si>
    <t>https://volxholds.com/catalogue/prises/v-pure-2-0/mirage-2-2-2/</t>
  </si>
  <si>
    <t>https://volxholds.com/catalogue/prises/v-pure-2-0/diktat/</t>
  </si>
  <si>
    <t>https://volxholds.com/catalogue/prises/v-pure-2-0/onsight-2-2-2/</t>
  </si>
  <si>
    <t>https://volxholds.com/catalogue/prises/v-pure-2-0/trainer-2-2/</t>
  </si>
  <si>
    <t>https://volxholds.com/catalogue/prises/v-pure-2-0/quartz-2-2/</t>
  </si>
  <si>
    <t>https://volxholds.com/catalogue/prises/v-base/geodes-2-2-2/</t>
  </si>
  <si>
    <t>https://volxholds.com/catalogue/prises/v-pure-2-0/crimpahs-2-2-2/</t>
  </si>
  <si>
    <t>https://volxholds.com/catalogue/prises/v-pure-2-0/niak-2-2-2/</t>
  </si>
  <si>
    <t>https://volxholds.com/catalogue/prises/v-pure-2-0/groove/</t>
  </si>
  <si>
    <t>https://volxholds.com/catalogue/prises/v-pure-2-0/groove-2-3/</t>
  </si>
  <si>
    <t>https://volxholds.com/catalogue/prises/v-pure-2-0/groove-3-2/</t>
  </si>
  <si>
    <t>https://volxholds.com/catalogue/prises/v-pure-2-0/yank-2-2/</t>
  </si>
  <si>
    <t>https://volxholds.com/catalogue/prises/v-pure-2-0/overdrive-2-2-2/</t>
  </si>
  <si>
    <t>https://volxholds.com/catalogue/prises/v-pure-2-0/hyperdrive-2-2-2/</t>
  </si>
  <si>
    <t>https://volxholds.com/catalogue/prises/v-pure-2-0/claws-2-2-2/</t>
  </si>
  <si>
    <t>https://volxholds.com/catalogue/prises/v-pure-2-0/rift-2-2/</t>
  </si>
  <si>
    <t>https://volxholds.com/catalogue/prises/v-pure-2-0/frantic-2-2-2/</t>
  </si>
  <si>
    <t>https://volxholds.com/catalogue/prises/v-pure-2-0/sledges-1-2/</t>
  </si>
  <si>
    <t>https://volxholds.com/catalogue/prises/v-pure-2-0/sledges-2-2/</t>
  </si>
  <si>
    <t>https://volxholds.com/catalogue/prises/v-pure-2-0/sledges-3-2/</t>
  </si>
  <si>
    <t>https://volxholds.com/catalogue/prises/v-pure-2-0/sledges-4-2/</t>
  </si>
  <si>
    <t>https://volxholds.com/catalogue/prises/v-pure-2-0/sledges-5-2/</t>
  </si>
  <si>
    <t>https://volxholds.com/catalogue/prises/v-pure-2-0/confusion-2-2-2/</t>
  </si>
  <si>
    <t>https://volxholds.com/catalogue/prises/v-pure-2-0/illusion-2-2-2/</t>
  </si>
  <si>
    <t>https://volxholds.com/catalogue/prises/v-pure-2-0/quiproquo-2-2-2/</t>
  </si>
  <si>
    <t>https://volxholds.com/catalogue/prises/v-pure-2-0/quiproquo-2-3/</t>
  </si>
  <si>
    <t>https://volxholds.com/catalogue/prises/v-pure-2-0/disorder-2-2-2/</t>
  </si>
  <si>
    <t>https://volxholds.com/catalogue/prises/v-pure-2-0/disorder-2-3/</t>
  </si>
  <si>
    <t>https://volxholds.com/catalogue/prises/v-pure-2-0/blades-2-2-2/</t>
  </si>
  <si>
    <t>https://volxholds.com/catalogue/prises/v-pure-2-0/blades-2-3/</t>
  </si>
  <si>
    <t>https://volxholds.com/catalogue/prises/v-pure-2-0/player-1-2-2-2/</t>
  </si>
  <si>
    <t>https://volxholds.com/catalogue/prises/v-pure-2-0/player-2-2-2-2/</t>
  </si>
  <si>
    <t>https://volxholds.com/catalogue/prises/v-pure-2-0/player-3-2-2-2/</t>
  </si>
  <si>
    <t>https://volxholds.com/catalogue/prises/v-pure-2-0/player-4-2-2-2/</t>
  </si>
  <si>
    <t>https://volxholds.com/catalogue/prises/v-pure-2-0/player-5/</t>
  </si>
  <si>
    <t>https://volxholds.com/catalogue/prises/v-pure-2-0/swinger-2-2-2/</t>
  </si>
  <si>
    <t>https://volxholds.com/catalogue/prises/v-pure-2-0/hooker-2-2-2/</t>
  </si>
  <si>
    <t>https://volxholds.com/catalogue/prises/v-pure-2-0/grabber-2-2-2/</t>
  </si>
  <si>
    <t>https://volxholds.com/catalogue/prises/v-pure-2-0/dunker-2-2-2/</t>
  </si>
  <si>
    <t>https://volxholds.com/catalogue/prises/v-pure-2-0/looper/</t>
  </si>
  <si>
    <t>https://volxholds.com/catalogue/prises/v-pure-2-0/gambler-2-2-2/</t>
  </si>
  <si>
    <t>https://volxholds.com/catalogue/prises/v-pure-2-0/trooper/</t>
  </si>
  <si>
    <t>https://volxholds.com/catalogue/prises/v-pure-2-0/boomer-2-2-2/</t>
  </si>
  <si>
    <t>https://volxholds.com/catalogue/prises/v-pure-2-0/clipper-2-2-2/</t>
  </si>
  <si>
    <t>https://volxholds.com/catalogue/prises/v-pure-2-0/skydiver-2-2/</t>
  </si>
  <si>
    <t>https://volxholds.com/catalogue/prises/v-pure-2-0/rider/</t>
  </si>
  <si>
    <t>https://volxholds.com/catalogue/prises/v-pure-2-0/striker/</t>
  </si>
  <si>
    <t>https://volxholds.com/catalogue/prises/v-pure-2-0/transporter/</t>
  </si>
  <si>
    <t>https://volxholds.com/catalogue/prises/v-pure-2-0/munga-2-2-2/</t>
  </si>
  <si>
    <t>https://volxholds.com/catalogue/prises/v-pure-2-0/snakepit-2-2/</t>
  </si>
  <si>
    <t>https://volxholds.com/catalogue/prises/v-pure-2-0/koncept-2-2-2/</t>
  </si>
  <si>
    <t>https://volxholds.com/catalogue/prises/v-pure-2-0/storm-2-2-2/</t>
  </si>
  <si>
    <t>https://volxholds.com/catalogue/prises/v-pure-2-0/ultrabridge/</t>
  </si>
  <si>
    <t>https://volxholds.com/catalogue/prises/v-pure-2-0/ultrabridge-2-3/</t>
  </si>
  <si>
    <t>https://volxholds.com/catalogue/prises/v-pure-2-0/moguls-2-2-2/</t>
  </si>
  <si>
    <t>https://volxholds.com/catalogue/prises/v-pure-2-0/fusion/</t>
  </si>
  <si>
    <t>https://volxholds.com/catalogue/prises/v-pure-2-0/rampage-2/</t>
  </si>
  <si>
    <t>https://volxholds.com/catalogue/prises/v-pure-2-0/simulator-1-2/</t>
  </si>
  <si>
    <t>https://volxholds.com/catalogue/prises/v-pure-2-0/simulator-2-2/</t>
  </si>
  <si>
    <t>https://volxholds.com/catalogue/prises/v-pure-2-0/simulator-3-2/</t>
  </si>
  <si>
    <t>https://volxholds.com/catalogue/prises/v-pure-2-0/simulator-4-2/</t>
  </si>
  <si>
    <t>https://volxholds.com/catalogue/prises/v-pure-2-0/simulator-5-2/</t>
  </si>
  <si>
    <t>https://volxholds.com/catalogue/prises/v-pure-2-0/yinyang/</t>
  </si>
  <si>
    <t>https://volxholds.com/catalogue/prises/v-pure-2-0/eyelash/</t>
  </si>
  <si>
    <t xml:space="preserve">9c+ </t>
  </si>
  <si>
    <t>https://volxholds.com/catalogue/prises/v-pure-2-0/9c/</t>
  </si>
  <si>
    <t>https://volxholds.com/catalogue/prises/v-pure-2-0/frenchfin/</t>
  </si>
  <si>
    <t>https://volxholds.com/catalogue/prises/v-pure-2-0/badtrip-2/</t>
  </si>
  <si>
    <t>https://volxholds.com/catalogue/prises/v-pure-2-0/loveboat/</t>
  </si>
  <si>
    <t>https://volxholds.com/catalogue/prises/v-pure-2-0/giga-guru-2-2-2/</t>
  </si>
  <si>
    <t>https://volxholds.com/catalogue/prises/v-pure-2-0/misfit/</t>
  </si>
  <si>
    <t>https://volxholds.com/catalogue/prises/v-pure-2-0/madness/</t>
  </si>
  <si>
    <t>https://volxholds.com/catalogue/prises/prises-packs/optimum-player/</t>
  </si>
  <si>
    <t>https://volxholds.com/catalogue/prises/v-base/ligne-cracks/twister-2-2/</t>
  </si>
  <si>
    <t>https://volxholds.com/catalogue/prises/v-base/ligne-cracks/trolls-2-2/</t>
  </si>
  <si>
    <t>https://volxholds.com/catalogue/prises/v-base/ligne-cracks/orbit-2-2-2/</t>
  </si>
  <si>
    <t>https://volxholds.com/catalogue/prises/v-base/ligne-cracks/gravity-2-2-2/</t>
  </si>
  <si>
    <t>https://volxholds.com/catalogue/prises/v-base/ligne-cracks/lythos-2-2-2/</t>
  </si>
  <si>
    <t>https://volxholds.com/catalogue/prises/v-base/ligne-cracks/pandora-2-2-2/</t>
  </si>
  <si>
    <t>https://volxholds.com/catalogue/prises/v-base/ligne-cracks/fraktur-2-2-2/</t>
  </si>
  <si>
    <t>https://volxholds.com/catalogue/prises/v-base/ligne-cracks/satellite-2-2/</t>
  </si>
  <si>
    <t>https://volxholds.com/catalogue/prises/v-base/ligne-cracks/skud-2-2/</t>
  </si>
  <si>
    <t>https://volxholds.com/catalogue/prises/v-base/ligne-cracks/arkeos-2-2-2/</t>
  </si>
  <si>
    <t>https://volxholds.com/catalogue/prises/v-base/ligne-cracks/d-n-a-2-2-2/</t>
  </si>
  <si>
    <t>https://volxholds.com/catalogue/prises/v-base/ligne-cracks/mutation-2-2-2/</t>
  </si>
  <si>
    <t>https://volxholds.com/catalogue/prises/v-base/ligne-cracks/clones-2-2-2/</t>
  </si>
  <si>
    <t>https://volxholds.com/catalogue/prises/v-base/ligne-cracks/axiom-2-2-2/</t>
  </si>
  <si>
    <t>https://volxholds.com/catalogue/prises/v-base/ligne-cracks/asteroid-2-2-2/</t>
  </si>
  <si>
    <t>https://volxholds.com/catalogue/prises/v-base/ligne-cracks/equinox-2-2-2-2/</t>
  </si>
  <si>
    <t>https://volxholds.com/catalogue/prises/v-base/ligne-cracks/alcove-2-2-2/</t>
  </si>
  <si>
    <t>https://volxholds.com/catalogue/prises/v-base/ligne-cracks/wizzard-2-2/</t>
  </si>
  <si>
    <t>https://volxholds.com/catalogue/prises/v-base/ligne-cracks/stanza/</t>
  </si>
  <si>
    <t>https://volxholds.com/catalogue/prises/v-base/ligne-cracks/monzonite-2-2-2/</t>
  </si>
  <si>
    <t>https://volxholds.com/catalogue/prises/v-base/ligne-cracks/sirius/</t>
  </si>
  <si>
    <t>https://volxholds.com/catalogue/prises/v-base/ligne-cracks/cassiopeia/</t>
  </si>
  <si>
    <t>https://volxholds.com/catalogue/prises/v-base/ligne-desert/tchips-2-2/</t>
  </si>
  <si>
    <t>https://volxholds.com/catalogue/prises/v-base/ligne-desert/taos-2-2/</t>
  </si>
  <si>
    <t>https://volxholds.com/catalogue/prises/v-base/ligne-desert/artefacts-2-2-2/</t>
  </si>
  <si>
    <t>https://volxholds.com/catalogue/prises/v-base/ligne-desert/pueblo-2-2/</t>
  </si>
  <si>
    <t>https://volxholds.com/catalogue/prises/v-base/ligne-desert/camp-4-2-2-2/</t>
  </si>
  <si>
    <t>https://volxholds.com/catalogue/prises/v-base/ligne-desert/totem-2-2/</t>
  </si>
  <si>
    <t>https://volxholds.com/catalogue/prises/v-base/ligne-desert/coyote-2-2-2/</t>
  </si>
  <si>
    <t>https://volxholds.com/catalogue/prises/v-base/ligne-desert/mystic-2-2-2/</t>
  </si>
  <si>
    <t>https://volxholds.com/catalogue/prises/v-base/ligne-desert/sanctuary-2-2/</t>
  </si>
  <si>
    <t>https://volxholds.com/catalogue/prises/v-base/ligne-desert/slayer-2-2/</t>
  </si>
  <si>
    <t>https://volxholds.com/catalogue/prises/v-base/ligne-desert/solaris-2/</t>
  </si>
  <si>
    <t>https://volxholds.com/catalogue/prises/v-base/ligne-desert/canyon-2-2-2/</t>
  </si>
  <si>
    <t>https://volxholds.com/catalogue/prises/v-base/ligne-desert/moab-2-2-2/</t>
  </si>
  <si>
    <t>https://volxholds.com/catalogue/prises/v-base/ligne-desert/rodeo-2-2/</t>
  </si>
  <si>
    <t>https://volxholds.com/catalogue/prises/v-base/ligne-desert/legend-2-2-2/</t>
  </si>
  <si>
    <t>https://volxholds.com/catalogue/prises/v-base/ligne-limestone/atoms-2-2-2/</t>
  </si>
  <si>
    <t>https://volxholds.com/catalogue/prises/v-base/ligne-limestone/jibs-2-2-2/</t>
  </si>
  <si>
    <t>https://volxholds.com/catalogue/prises/v-base/ligne-limestone/focus-2-2-2/</t>
  </si>
  <si>
    <t>https://volxholds.com/catalogue/prises/v-base/ligne-limestone/bloodline-2-2-2/</t>
  </si>
  <si>
    <t>https://volxholds.com/catalogue/prises/v-base/ligne-limestone/morphine-2-2-2/</t>
  </si>
  <si>
    <t>https://volxholds.com/catalogue/prises/v-base/ligne-limestone/triptik-2-2/</t>
  </si>
  <si>
    <t>https://volxholds.com/catalogue/prises/v-base/ligne-limestone/mantra-2-2-2/</t>
  </si>
  <si>
    <t>https://volxholds.com/catalogue/prises/v-base/ligne-limestone/debiloff-2-2-2/</t>
  </si>
  <si>
    <t>https://volxholds.com/catalogue/prises/v-base/ligne-limestone/styx-2-2-2/</t>
  </si>
  <si>
    <t>https://volxholds.com/catalogue/prises/v-base/ligne-limestone/butterfly-2-2-2/</t>
  </si>
  <si>
    <t>https://volxholds.com/catalogue/prises/v-base/ligne-limestone/turbulence-2-2-2/</t>
  </si>
  <si>
    <t>https://volxholds.com/catalogue/prises/v-base/ligne-limestone/wormhole-2-2/</t>
  </si>
  <si>
    <t>https://volxholds.com/catalogue/prises/v-base/ligne-limestone/hype-2-2-2/</t>
  </si>
  <si>
    <t>https://volxholds.com/catalogue/prises/v-base/ligne-limestone/omega-2-2-2/</t>
  </si>
  <si>
    <t>https://volxholds.com/catalogue/prises/v-base/ligne-limestone/davai-2-2/</t>
  </si>
  <si>
    <t>https://volxholds.com/catalogue/prises/v-base/ligne-limestone/kragger-2-2-2/</t>
  </si>
  <si>
    <t>https://volxholds.com/catalogue/prises/v-base/ligne-limestone/monkeez-2-2-2/</t>
  </si>
  <si>
    <t>https://volxholds.com/catalogue/prises/v-base/ligne-limestone/riviera-tufa-2-2/</t>
  </si>
  <si>
    <t>https://volxholds.com/catalogue/prises/v-base/ligne-limestone/dino-spine-2-2-2/</t>
  </si>
  <si>
    <t>https://volxholds.com/catalogue/prises/v-base/ligne-bleau/drei-zinnen-2-2-2/</t>
  </si>
  <si>
    <t>https://volxholds.com/catalogue/prises/v-base/ligne-bleau/jouanne-2-2-2/</t>
  </si>
  <si>
    <t>https://volxholds.com/catalogue/prises/v-base/ligne-bleau/apremont-2-2-2/</t>
  </si>
  <si>
    <t>https://volxholds.com/catalogue/prises/v-base/ligne-bleau/voltane-2-2/</t>
  </si>
  <si>
    <t>https://volxholds.com/catalogue/prises/v-base/ligne-bleau/sablons-2/</t>
  </si>
  <si>
    <t>https://volxholds.com/catalogue/prises/v-base/ligne-bleau/barbizons-2-2-2/</t>
  </si>
  <si>
    <t>https://volxholds.com/catalogue/prises/v-base/ligne-bleau/coccinelle-2-2-2/</t>
  </si>
  <si>
    <t>https://volxholds.com/catalogue/prises/v-base/ligne-bleau/troglodyte-2-2/</t>
  </si>
  <si>
    <t>https://volxholds.com/catalogue/prises/v-base/ligne-bleau/cuisiniere-2-2-2/</t>
  </si>
  <si>
    <t>https://volxholds.com/catalogue/prises/v-base/ligne-bleau/franchard-2-2-2/</t>
  </si>
  <si>
    <t>https://volxholds.com/catalogue/prises/v-base/ligne-bleau/elephant-2-2-2/</t>
  </si>
  <si>
    <t>https://volxholds.com/catalogue/prises/v-base/ligne-bleau/hercule-2-2-2/</t>
  </si>
  <si>
    <t>https://volxholds.com/catalogue/prises/v-base/ligne-bleau/rempart-2-2/</t>
  </si>
  <si>
    <t>https://volxholds.com/catalogue/prises/v-base/ligne-bleau/merveille-2-2-2/</t>
  </si>
  <si>
    <t>https://volxholds.com/catalogue/prises/v-base/ligne-bleau/cuvier-2-2-2/</t>
  </si>
  <si>
    <t>https://volxholds.com/catalogue/prises/v-base/ligne-bleau/buthiers-2-2-2/</t>
  </si>
  <si>
    <t>https://volxholds.com/catalogue/prises/v-base/ligne-bleau/bizons/</t>
  </si>
  <si>
    <t>https://volxholds.com/catalogue/prises/v-base/ligne-bleau/biscuits-2/</t>
  </si>
  <si>
    <t>https://volxholds.com/catalogue/prises/v-base/ligne-bleau/karma-2-2-2/</t>
  </si>
  <si>
    <t>https://volxholds.com/catalogue/prises/v-base/ligne-bleau/giga-le-coeur-2-2-2/</t>
  </si>
  <si>
    <t>https://volxholds.com/catalogue/prises/v-training/training-dingo-2/</t>
  </si>
  <si>
    <t>https://volxholds.com/catalogue/prises/v-training/training-froggy/</t>
  </si>
  <si>
    <t>https://volxholds.com/catalogue/prises/v-training/edges-m-2-2-2/</t>
  </si>
  <si>
    <t>https://volxholds.com/catalogue/prises/v-training/edges-l-2-2-2/</t>
  </si>
  <si>
    <t>https://volxholds.com/catalogue/prises/v-training/slopers-4-2/</t>
  </si>
  <si>
    <t>https://volxholds.com/catalogue/prises/v-training/fireball-l-2-2-2/</t>
  </si>
  <si>
    <t>https://volxholds.com/catalogue/prises/v-training/fireball-xl-2-2-2/</t>
  </si>
  <si>
    <t>https://volxholds.com/catalogue/prises/v-kids/v-park-2-2/</t>
  </si>
  <si>
    <t>https://volxholds.com/catalogue/prises/v-kids/kid-2-2-2-2/</t>
  </si>
  <si>
    <t>https://volxholds.com/catalogue/prises/v-kids/kid-3-2-2-2/</t>
  </si>
  <si>
    <t>https://volxholds.com/catalogue/prises/v-kids/alphabet-2-2-2/</t>
  </si>
  <si>
    <t>https://volxholds.com/catalogue/prises/v-kids/halloween-2-2-2/</t>
  </si>
  <si>
    <t>4A</t>
  </si>
  <si>
    <t>4B</t>
  </si>
  <si>
    <t>5A</t>
  </si>
  <si>
    <t>5B</t>
  </si>
  <si>
    <t>6A</t>
  </si>
  <si>
    <t>6B</t>
  </si>
  <si>
    <t>Nbr prises XS</t>
  </si>
  <si>
    <t>Nbr prises S</t>
  </si>
  <si>
    <t>Nbr prises M</t>
  </si>
  <si>
    <t>Nbr prises L</t>
  </si>
  <si>
    <t>Nbr prises XL</t>
  </si>
  <si>
    <t>Nbr prises XXL</t>
  </si>
  <si>
    <t>Nbr prises XXXL</t>
  </si>
  <si>
    <t xml:space="preserve"> Purple RAL 4008</t>
  </si>
  <si>
    <r>
      <t xml:space="preserve">Holds </t>
    </r>
    <r>
      <rPr>
        <b/>
        <sz val="8"/>
        <rFont val="Arial"/>
        <family val="2"/>
      </rPr>
      <t>INSPIR</t>
    </r>
  </si>
  <si>
    <t>Bacs de Descente</t>
  </si>
  <si>
    <t>https://volxholds.com/catalogue/volumes/v-wood/carre/</t>
  </si>
  <si>
    <t>https://volxholds.com/catalogue/volumes/v-wood/coffin/</t>
  </si>
  <si>
    <t>https://volxholds.com/catalogue/volumes/v-wood/fam-2-3-v4/</t>
  </si>
  <si>
    <t>https://volxholds.com/catalogue/volumes/v-wood/penta/</t>
  </si>
  <si>
    <t>https://volxholds.com/catalogue/volumes/v-wood/pyramide/</t>
  </si>
  <si>
    <t>https://volxholds.com/catalogue/volumes/v-wood/quadrivex/</t>
  </si>
  <si>
    <t>https://volxholds.com/catalogue/volumes/v-wood/trap/</t>
  </si>
  <si>
    <t>https://volxholds.com/catalogue/prises/marque-inspir/applik/</t>
  </si>
  <si>
    <t>https://volxholds.com/catalogue/prises/marque-inspir/bac-flowers/</t>
  </si>
  <si>
    <t>https://volxholds.com/catalogue/prises/marque-inspir/bacs-de-descente/</t>
  </si>
  <si>
    <t>https://volxholds.com/catalogue/prises/marque-inspir/brother/</t>
  </si>
  <si>
    <t>https://volxholds.com/catalogue/prises/marque-inspir/galette/</t>
  </si>
  <si>
    <t>https://volxholds.com/catalogue/prises/marque-inspir/grandma1/</t>
  </si>
  <si>
    <t>https://volxholds.com/catalogue/prises/marque-inspir/grandma2/</t>
  </si>
  <si>
    <t>https://volxholds.com/catalogue/prises/marque-inspir/grandma3/</t>
  </si>
  <si>
    <t>https://volxholds.com/catalogue/prises/marque-inspir/grandma4/</t>
  </si>
  <si>
    <t>https://volxholds.com/catalogue/prises/marque-inspir/katana/</t>
  </si>
  <si>
    <t>https://volxholds.com/catalogue/prises/marque-inspir/katini/</t>
  </si>
  <si>
    <t>https://volxholds.com/catalogue/prises/marque-inspir/kifeet/</t>
  </si>
  <si>
    <t>https://volxholds.com/catalogue/prises/marque-inspir/lames/</t>
  </si>
  <si>
    <t>https://volxholds.com/catalogue/prises/marque-inspir/opinel/</t>
  </si>
  <si>
    <t>https://volxholds.com/catalogue/prises/marque-inspir/orl/</t>
  </si>
  <si>
    <t>https://volxholds.com/catalogue/prises/marque-inspir/pinchter/</t>
  </si>
  <si>
    <t>https://volxholds.com/catalogue/prises/marque-inspir/plince/</t>
  </si>
  <si>
    <t>https://volxholds.com/catalogue/prises/marque-inspir/plouf/</t>
  </si>
  <si>
    <t>https://volxholds.com/catalogue/prises/marque-inspir/santoko/</t>
  </si>
  <si>
    <t>https://volxholds.com/catalogue/prises/marque-inspir/stick/</t>
  </si>
  <si>
    <t>https://volxholds.com/catalogue/prises/marque-inspir/vlc-1/</t>
  </si>
  <si>
    <t>https://volxholds.com/catalogue/prises/marque-inspir/vlc-2/</t>
  </si>
  <si>
    <t>https://volxholds.com/catalogue/prises/marque-inspir/vlc-3/</t>
  </si>
  <si>
    <t>https://volxholds.com/catalogue/prises/marque-inspir/vlc-4/</t>
  </si>
  <si>
    <t>https://volxholds.com/catalogue/prises/marque-inspir/vlc-cut-1/</t>
  </si>
  <si>
    <t>https://volxholds.com/catalogue/prises/marque-inspir/vlc-cut-2/</t>
  </si>
  <si>
    <t>https://volxholds.com/catalogue/prises/marque-inspir/vlc-cut-3/</t>
  </si>
  <si>
    <t>https://volxholds.com/catalogue/prises/marque-inspir/vlc-cut-4/</t>
  </si>
  <si>
    <t>https://volxholds.com/catalogue/prises/power/crimps-l/</t>
  </si>
  <si>
    <t>https://volxholds.com/catalogue/prises/power/crimps-m/</t>
  </si>
  <si>
    <t>https://volxholds.com/catalogue/prises/power/crimps-xl/</t>
  </si>
  <si>
    <t>https://volxholds.com/catalogue/prises/power/extra-foot/</t>
  </si>
  <si>
    <t>https://volxholds.com/catalogue/prises/power/hole/</t>
  </si>
  <si>
    <t>https://volxholds.com/catalogue/prises/power/hole-xl/</t>
  </si>
  <si>
    <t>https://volxholds.com/catalogue/prises/power/small-foot/</t>
  </si>
  <si>
    <t>https://volxholds.com/catalogue/prises/power/ring-xl/</t>
  </si>
  <si>
    <t>https://volxholds.com/catalogue/prises/power/screw-ons-3/</t>
  </si>
  <si>
    <t>https://volxholds.com/catalogue/prises/power/pif/</t>
  </si>
  <si>
    <t>https://volxholds.com/catalogue/prises/power/pinch-xl/</t>
  </si>
  <si>
    <t>https://volxholds.com/catalogue/prises/power/positive-jugs-1/</t>
  </si>
  <si>
    <t>https://volxholds.com/catalogue/prises/power/positive-jugs-2/</t>
  </si>
  <si>
    <t>https://volxholds.com/catalogue/prises/power/positive-jugs-xl/</t>
  </si>
  <si>
    <t>https://volxholds.com/catalogue/prises/power/ring-l/</t>
  </si>
  <si>
    <t>https://volxholds.com/catalogue/prises/prises-packs/4a/</t>
  </si>
  <si>
    <t>https://volxholds.com/catalogue/prises/prises-packs/4b/</t>
  </si>
  <si>
    <t>https://volxholds.com/catalogue/prises/prises-packs/5a/</t>
  </si>
  <si>
    <t>https://volxholds.com/catalogue/prises/prises-packs/5b/</t>
  </si>
  <si>
    <t>https://volxholds.com/catalogue/prises/prises-packs/6a/</t>
  </si>
  <si>
    <t>https://volxholds.com/catalogue/prises/prises-packs/6b/</t>
  </si>
  <si>
    <t>https://volxholds.com/catalogue/prises/prises-packs/pack-initiation/</t>
  </si>
  <si>
    <r>
      <t xml:space="preserve">rebate % INSPIR </t>
    </r>
    <r>
      <rPr>
        <b/>
        <sz val="8"/>
        <rFont val="Arial"/>
        <family val="2"/>
      </rPr>
      <t>PU/PE</t>
    </r>
  </si>
  <si>
    <r>
      <t>total to pay (HOLDS INSPIR PE/</t>
    </r>
    <r>
      <rPr>
        <b/>
        <sz val="8"/>
        <rFont val="Arial"/>
        <family val="2"/>
      </rPr>
      <t>PU)</t>
    </r>
  </si>
  <si>
    <t>NEW 2022</t>
  </si>
  <si>
    <t>Mixte</t>
  </si>
  <si>
    <t>weight</t>
  </si>
  <si>
    <t>année</t>
  </si>
  <si>
    <t>XL/XXL</t>
  </si>
  <si>
    <t>Sisters</t>
  </si>
  <si>
    <t>Astroide</t>
  </si>
  <si>
    <t>Batcrimps</t>
  </si>
  <si>
    <t>Lebibi</t>
  </si>
  <si>
    <t>Fantome</t>
  </si>
  <si>
    <t>Plot</t>
  </si>
  <si>
    <t>Leeps</t>
  </si>
  <si>
    <t>Croissant</t>
  </si>
  <si>
    <t>M/L/XL</t>
  </si>
  <si>
    <t>juin</t>
  </si>
  <si>
    <t>Dark Blue RAL 5020</t>
  </si>
  <si>
    <t>Purple RAL 4006</t>
  </si>
  <si>
    <t>NOUF NOUF</t>
  </si>
  <si>
    <t>NIF NIF</t>
  </si>
  <si>
    <t>NAF NAF</t>
  </si>
  <si>
    <t>HENAFF 1</t>
  </si>
  <si>
    <t>HENAFF 2</t>
  </si>
  <si>
    <t>HENAFF 3</t>
  </si>
  <si>
    <t>MINY</t>
  </si>
  <si>
    <t>EDDY</t>
  </si>
  <si>
    <t>Screws ons</t>
  </si>
  <si>
    <t>LYRA</t>
  </si>
  <si>
    <t>CENTAURUS</t>
  </si>
  <si>
    <t>DRACO</t>
  </si>
  <si>
    <t>MIMAS</t>
  </si>
  <si>
    <t>RHEA</t>
  </si>
  <si>
    <t>TITAN</t>
  </si>
  <si>
    <t>volume</t>
  </si>
  <si>
    <t>BOSCH</t>
  </si>
  <si>
    <t>MOUCH</t>
  </si>
  <si>
    <t>OUTCH</t>
  </si>
  <si>
    <t>TOUCH</t>
  </si>
  <si>
    <t>GHOST</t>
  </si>
  <si>
    <t>FLASH</t>
  </si>
  <si>
    <t>NASH</t>
  </si>
  <si>
    <t>New 2022</t>
  </si>
  <si>
    <t>Scews ons</t>
  </si>
  <si>
    <t>PENTA GONES S</t>
  </si>
  <si>
    <t>PENTA GONES L</t>
  </si>
  <si>
    <t>HEXA GONES 1</t>
  </si>
  <si>
    <t>HEXA GONES 2</t>
  </si>
  <si>
    <t>HEXA GONES 3</t>
  </si>
  <si>
    <t>PENTA GONES XXL 1</t>
  </si>
  <si>
    <t>PENTA GONES XXL 2</t>
  </si>
  <si>
    <t>PENTA GONES XXL 3</t>
  </si>
  <si>
    <t>MINI OVNI</t>
  </si>
  <si>
    <t>OVNI</t>
  </si>
  <si>
    <t>MINI SOUCOUPE</t>
  </si>
  <si>
    <t>CAVE</t>
  </si>
  <si>
    <t>Edge</t>
  </si>
  <si>
    <t>Jug</t>
  </si>
  <si>
    <t>Holes</t>
  </si>
  <si>
    <t>BRUSH</t>
  </si>
  <si>
    <t>FRENCHFIN 2</t>
  </si>
  <si>
    <t>7A</t>
  </si>
  <si>
    <t>7B</t>
  </si>
  <si>
    <t>BERNY 1</t>
  </si>
  <si>
    <t>BERNY 2</t>
  </si>
  <si>
    <t>BERNY 3</t>
  </si>
  <si>
    <t>Soucoupe</t>
  </si>
  <si>
    <t>Berny 1</t>
  </si>
  <si>
    <t>Berny 2</t>
  </si>
  <si>
    <t>Berny 3</t>
  </si>
  <si>
    <t>Volx - WOOD Volumes Range</t>
  </si>
  <si>
    <t>INSPIR Collection</t>
  </si>
  <si>
    <t>Volx - Power Collection</t>
  </si>
  <si>
    <t>Volx - Dual Texture Collection</t>
  </si>
  <si>
    <t>Volx - Pure Collection</t>
  </si>
  <si>
    <t>Volx - Packs</t>
  </si>
  <si>
    <t>Volx - Crack's Collection</t>
  </si>
  <si>
    <t>Volx - Desert Collection</t>
  </si>
  <si>
    <t>Volx - Limestone Collection</t>
  </si>
  <si>
    <t>Volx - Bleau Collection</t>
  </si>
  <si>
    <t>Volx - Training Collection</t>
  </si>
  <si>
    <t>Volx - Kids Collection</t>
  </si>
  <si>
    <t>New 2023</t>
  </si>
  <si>
    <t>Année</t>
  </si>
  <si>
    <t>Vert Menthe RAL6027</t>
  </si>
  <si>
    <t>Pack Compétiition PURE</t>
  </si>
  <si>
    <t>S-XXL</t>
  </si>
  <si>
    <t>Pack Compétition Simon Shape</t>
  </si>
  <si>
    <t>M-XL</t>
  </si>
  <si>
    <t>Pack compétition Dual Texture</t>
  </si>
  <si>
    <t>WOOD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</si>
</sst>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"/>
    <numFmt numFmtId="166" formatCode="#,##0.00\ &quot;€&quot;"/>
    <numFmt numFmtId="167" formatCode="_-* #,##0.00\ [$€-40C]_-;\-* #,##0.00\ [$€-40C]_-;_-* &quot;-&quot;??\ [$€-40C]_-;_-@_-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1"/>
      <name val="Arial"/>
      <family val="2"/>
      <charset val="204"/>
    </font>
    <font>
      <b/>
      <sz val="9"/>
      <name val="Ford CE Heavy"/>
    </font>
    <font>
      <b/>
      <sz val="9"/>
      <name val="Arial"/>
      <family val="2"/>
      <charset val="204"/>
    </font>
    <font>
      <b/>
      <i/>
      <sz val="9"/>
      <color indexed="9"/>
      <name val="Arial"/>
      <family val="2"/>
      <charset val="204"/>
    </font>
    <font>
      <b/>
      <i/>
      <sz val="9"/>
      <name val="Arial"/>
      <family val="2"/>
      <charset val="204"/>
    </font>
    <font>
      <b/>
      <u/>
      <sz val="9"/>
      <color indexed="12"/>
      <name val="Ford CE Heavy"/>
    </font>
    <font>
      <sz val="8"/>
      <name val="Arial"/>
      <family val="2"/>
    </font>
    <font>
      <b/>
      <sz val="8"/>
      <name val="Ford Light"/>
    </font>
    <font>
      <b/>
      <sz val="10"/>
      <name val="Arial"/>
      <family val="2"/>
    </font>
    <font>
      <b/>
      <u/>
      <sz val="8"/>
      <color indexed="12"/>
      <name val="Ford CE Heavy"/>
    </font>
    <font>
      <b/>
      <sz val="10"/>
      <name val="Ford Light"/>
    </font>
    <font>
      <b/>
      <sz val="8"/>
      <color indexed="10"/>
      <name val="Ford Light"/>
    </font>
    <font>
      <b/>
      <sz val="8"/>
      <name val="Arial"/>
      <family val="2"/>
    </font>
    <font>
      <sz val="10"/>
      <name val="Arial"/>
      <family val="2"/>
    </font>
    <font>
      <b/>
      <sz val="8"/>
      <color indexed="40"/>
      <name val="Ford Light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MS Sans Serif"/>
    </font>
    <font>
      <sz val="8"/>
      <color indexed="12"/>
      <name val="MS Sans Serif"/>
    </font>
    <font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Ford ce heavy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u/>
      <sz val="9"/>
      <color rgb="FF0000FF"/>
      <name val="Ford ce heavy"/>
    </font>
    <font>
      <b/>
      <sz val="9"/>
      <color theme="1"/>
      <name val="Arial"/>
      <family val="2"/>
    </font>
    <font>
      <b/>
      <sz val="8"/>
      <color theme="1"/>
      <name val="Ford light"/>
    </font>
    <font>
      <b/>
      <sz val="10"/>
      <color theme="1"/>
      <name val="Ford light"/>
    </font>
    <font>
      <b/>
      <sz val="10"/>
      <color rgb="FF0000FF"/>
      <name val="Arial"/>
      <family val="2"/>
    </font>
    <font>
      <b/>
      <sz val="8"/>
      <color rgb="FFFF0000"/>
      <name val="Ford Light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9"/>
      <name val="Ford Light"/>
    </font>
    <font>
      <b/>
      <sz val="8"/>
      <color rgb="FF00B050"/>
      <name val="Ford light"/>
    </font>
    <font>
      <b/>
      <sz val="8"/>
      <color rgb="FF9751CB"/>
      <name val="Ford Light"/>
    </font>
  </fonts>
  <fills count="66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6"/>
        <bgColor indexed="47"/>
      </patternFill>
    </fill>
    <fill>
      <patternFill patternType="solid">
        <fgColor indexed="50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indexed="12"/>
        <bgColor indexed="39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14"/>
        <bgColor indexed="33"/>
      </patternFill>
    </fill>
    <fill>
      <patternFill patternType="solid">
        <fgColor indexed="43"/>
        <bgColor indexed="4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00B050"/>
        <bgColor indexed="27"/>
      </patternFill>
    </fill>
    <fill>
      <patternFill patternType="solid">
        <fgColor rgb="FFFFFF00"/>
        <bgColor indexed="27"/>
      </patternFill>
    </fill>
    <fill>
      <patternFill patternType="solid">
        <fgColor rgb="FFFFC000"/>
        <bgColor indexed="27"/>
      </patternFill>
    </fill>
    <fill>
      <patternFill patternType="solid">
        <fgColor rgb="FFFF0000"/>
        <bgColor indexed="27"/>
      </patternFill>
    </fill>
    <fill>
      <patternFill patternType="solid">
        <fgColor theme="1" tint="0.499984740745262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rgb="FFCC00CC"/>
        <bgColor indexed="64"/>
      </patternFill>
    </fill>
    <fill>
      <patternFill patternType="solid">
        <fgColor theme="1" tint="0.34998626667073579"/>
        <bgColor indexed="27"/>
      </patternFill>
    </fill>
    <fill>
      <patternFill patternType="solid">
        <fgColor rgb="FF3366FF"/>
        <bgColor rgb="FF3366FF"/>
      </patternFill>
    </fill>
    <fill>
      <patternFill patternType="solid">
        <fgColor rgb="FFFFD7D7"/>
        <bgColor rgb="FFFFD7D7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000000"/>
        <bgColor rgb="FF00000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FFDBB6"/>
        <bgColor rgb="FFFFDBB6"/>
      </patternFill>
    </fill>
    <fill>
      <patternFill patternType="solid">
        <fgColor rgb="FF969696"/>
        <bgColor rgb="FF969696"/>
      </patternFill>
    </fill>
    <fill>
      <patternFill patternType="solid">
        <fgColor rgb="FF7F7F7F"/>
        <bgColor rgb="FF7F7F7F"/>
      </patternFill>
    </fill>
    <fill>
      <patternFill patternType="solid">
        <fgColor rgb="FFCC00CC"/>
        <bgColor rgb="FFCC00CC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D965"/>
        <bgColor rgb="FFFFD965"/>
      </patternFill>
    </fill>
    <fill>
      <patternFill patternType="solid">
        <fgColor rgb="FF0070C0"/>
        <bgColor rgb="FF00B0F0"/>
      </patternFill>
    </fill>
    <fill>
      <patternFill patternType="solid">
        <fgColor rgb="FF00B0F0"/>
        <bgColor rgb="FF3366FF"/>
      </patternFill>
    </fill>
    <fill>
      <patternFill patternType="solid">
        <fgColor rgb="FF0070C0"/>
        <bgColor indexed="27"/>
      </patternFill>
    </fill>
    <fill>
      <patternFill patternType="solid">
        <fgColor rgb="FF00B0F0"/>
        <bgColor indexed="30"/>
      </patternFill>
    </fill>
    <fill>
      <patternFill patternType="solid">
        <fgColor theme="7" tint="0.39997558519241921"/>
        <bgColor rgb="FF969696"/>
      </patternFill>
    </fill>
    <fill>
      <patternFill patternType="solid">
        <fgColor theme="1"/>
        <bgColor rgb="FFFFD7D7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4" tint="0.39997558519241921"/>
        <bgColor rgb="FF00B0F0"/>
      </patternFill>
    </fill>
    <fill>
      <patternFill patternType="solid">
        <fgColor rgb="FF9751CB"/>
        <bgColor rgb="FF7030A0"/>
      </patternFill>
    </fill>
    <fill>
      <patternFill patternType="solid">
        <fgColor rgb="FFFF5D5D"/>
        <bgColor rgb="FFFF0000"/>
      </patternFill>
    </fill>
    <fill>
      <patternFill patternType="solid">
        <fgColor rgb="FF06F8EC"/>
        <bgColor rgb="FF7030A0"/>
      </patternFill>
    </fill>
    <fill>
      <patternFill patternType="solid">
        <fgColor rgb="FF06F8EC"/>
        <bgColor indexed="27"/>
      </patternFill>
    </fill>
  </fills>
  <borders count="1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24" fillId="0" borderId="0"/>
    <xf numFmtId="0" fontId="19" fillId="0" borderId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9" fillId="0" borderId="0"/>
    <xf numFmtId="44" fontId="19" fillId="0" borderId="0" applyFont="0" applyFill="0" applyBorder="0" applyAlignment="0" applyProtection="0"/>
    <xf numFmtId="9" fontId="19" fillId="0" borderId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0" fontId="19" fillId="0" borderId="0"/>
  </cellStyleXfs>
  <cellXfs count="582">
    <xf numFmtId="0" fontId="0" fillId="0" borderId="0" xfId="0"/>
    <xf numFmtId="2" fontId="0" fillId="0" borderId="0" xfId="0" applyNumberFormat="1"/>
    <xf numFmtId="0" fontId="0" fillId="2" borderId="0" xfId="0" applyFill="1"/>
    <xf numFmtId="0" fontId="4" fillId="2" borderId="0" xfId="0" applyFont="1" applyFill="1" applyAlignment="1">
      <alignment vertical="center"/>
    </xf>
    <xf numFmtId="2" fontId="0" fillId="2" borderId="0" xfId="0" applyNumberFormat="1" applyFill="1"/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1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top" wrapText="1"/>
    </xf>
    <xf numFmtId="0" fontId="14" fillId="13" borderId="5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165" fontId="13" fillId="12" borderId="7" xfId="1" applyNumberFormat="1" applyFont="1" applyFill="1" applyBorder="1" applyAlignment="1">
      <alignment horizontal="center" vertical="center" wrapText="1"/>
    </xf>
    <xf numFmtId="2" fontId="12" fillId="12" borderId="5" xfId="0" applyNumberFormat="1" applyFont="1" applyFill="1" applyBorder="1"/>
    <xf numFmtId="165" fontId="12" fillId="12" borderId="8" xfId="0" applyNumberFormat="1" applyFont="1" applyFill="1" applyBorder="1" applyAlignment="1">
      <alignment horizontal="center" vertical="center"/>
    </xf>
    <xf numFmtId="165" fontId="12" fillId="12" borderId="5" xfId="0" applyNumberFormat="1" applyFont="1" applyFill="1" applyBorder="1" applyAlignment="1">
      <alignment horizontal="center" vertical="center"/>
    </xf>
    <xf numFmtId="0" fontId="12" fillId="12" borderId="5" xfId="0" applyFont="1" applyFill="1" applyBorder="1"/>
    <xf numFmtId="0" fontId="12" fillId="0" borderId="0" xfId="0" applyFont="1"/>
    <xf numFmtId="0" fontId="13" fillId="11" borderId="9" xfId="0" applyFont="1" applyFill="1" applyBorder="1" applyAlignment="1">
      <alignment horizontal="center" vertical="top" wrapText="1"/>
    </xf>
    <xf numFmtId="0" fontId="14" fillId="11" borderId="10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165" fontId="12" fillId="12" borderId="12" xfId="0" applyNumberFormat="1" applyFont="1" applyFill="1" applyBorder="1" applyAlignment="1">
      <alignment horizontal="center" vertical="center"/>
    </xf>
    <xf numFmtId="165" fontId="12" fillId="12" borderId="10" xfId="0" applyNumberFormat="1" applyFont="1" applyFill="1" applyBorder="1" applyAlignment="1">
      <alignment horizontal="center" vertical="center"/>
    </xf>
    <xf numFmtId="165" fontId="12" fillId="12" borderId="13" xfId="0" applyNumberFormat="1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165" fontId="12" fillId="12" borderId="16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0" fillId="15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2" fontId="5" fillId="2" borderId="19" xfId="0" applyNumberFormat="1" applyFont="1" applyFill="1" applyBorder="1"/>
    <xf numFmtId="0" fontId="12" fillId="2" borderId="19" xfId="0" applyFont="1" applyFill="1" applyBorder="1"/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center" wrapText="1"/>
    </xf>
    <xf numFmtId="2" fontId="13" fillId="0" borderId="7" xfId="1" applyNumberFormat="1" applyFont="1" applyBorder="1" applyAlignment="1">
      <alignment horizontal="center" vertical="center" wrapText="1"/>
    </xf>
    <xf numFmtId="2" fontId="12" fillId="0" borderId="5" xfId="0" applyNumberFormat="1" applyFont="1" applyBorder="1"/>
    <xf numFmtId="165" fontId="12" fillId="0" borderId="8" xfId="0" applyNumberFormat="1" applyFont="1" applyBorder="1"/>
    <xf numFmtId="165" fontId="12" fillId="0" borderId="5" xfId="0" applyNumberFormat="1" applyFont="1" applyBorder="1"/>
    <xf numFmtId="0" fontId="12" fillId="0" borderId="5" xfId="0" applyFont="1" applyBorder="1"/>
    <xf numFmtId="0" fontId="13" fillId="0" borderId="2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2" fontId="10" fillId="1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165" fontId="13" fillId="0" borderId="7" xfId="1" applyNumberFormat="1" applyFont="1" applyBorder="1" applyAlignment="1">
      <alignment horizontal="center" vertical="center" wrapText="1"/>
    </xf>
    <xf numFmtId="165" fontId="12" fillId="0" borderId="12" xfId="0" applyNumberFormat="1" applyFont="1" applyBorder="1"/>
    <xf numFmtId="165" fontId="12" fillId="0" borderId="10" xfId="0" applyNumberFormat="1" applyFont="1" applyBorder="1"/>
    <xf numFmtId="0" fontId="13" fillId="0" borderId="7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vertical="top" wrapText="1"/>
    </xf>
    <xf numFmtId="165" fontId="12" fillId="0" borderId="13" xfId="0" applyNumberFormat="1" applyFont="1" applyBorder="1"/>
    <xf numFmtId="165" fontId="12" fillId="2" borderId="0" xfId="0" applyNumberFormat="1" applyFont="1" applyFill="1"/>
    <xf numFmtId="2" fontId="10" fillId="13" borderId="1" xfId="0" applyNumberFormat="1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5" fontId="12" fillId="0" borderId="23" xfId="0" applyNumberFormat="1" applyFont="1" applyBorder="1"/>
    <xf numFmtId="0" fontId="12" fillId="0" borderId="23" xfId="0" applyFont="1" applyBorder="1"/>
    <xf numFmtId="0" fontId="13" fillId="0" borderId="26" xfId="0" applyFont="1" applyBorder="1" applyAlignment="1">
      <alignment vertical="top" wrapText="1"/>
    </xf>
    <xf numFmtId="165" fontId="12" fillId="0" borderId="22" xfId="0" applyNumberFormat="1" applyFont="1" applyBorder="1"/>
    <xf numFmtId="165" fontId="12" fillId="0" borderId="24" xfId="0" applyNumberFormat="1" applyFont="1" applyBorder="1"/>
    <xf numFmtId="0" fontId="5" fillId="2" borderId="0" xfId="0" applyFont="1" applyFill="1"/>
    <xf numFmtId="0" fontId="13" fillId="0" borderId="26" xfId="0" applyFont="1" applyBorder="1" applyAlignment="1">
      <alignment horizontal="left" vertical="top" wrapText="1"/>
    </xf>
    <xf numFmtId="0" fontId="10" fillId="13" borderId="20" xfId="0" applyFont="1" applyFill="1" applyBorder="1" applyAlignment="1">
      <alignment horizontal="center" wrapText="1"/>
    </xf>
    <xf numFmtId="2" fontId="10" fillId="13" borderId="20" xfId="0" applyNumberFormat="1" applyFont="1" applyFill="1" applyBorder="1" applyAlignment="1">
      <alignment horizontal="center" wrapText="1"/>
    </xf>
    <xf numFmtId="2" fontId="18" fillId="0" borderId="1" xfId="0" applyNumberFormat="1" applyFont="1" applyBorder="1"/>
    <xf numFmtId="2" fontId="18" fillId="0" borderId="20" xfId="0" applyNumberFormat="1" applyFont="1" applyBorder="1"/>
    <xf numFmtId="2" fontId="18" fillId="0" borderId="0" xfId="0" applyNumberFormat="1" applyFont="1"/>
    <xf numFmtId="2" fontId="12" fillId="0" borderId="0" xfId="0" applyNumberFormat="1" applyFont="1"/>
    <xf numFmtId="0" fontId="13" fillId="19" borderId="1" xfId="0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horizontal="center" vertical="top" wrapText="1"/>
    </xf>
    <xf numFmtId="0" fontId="13" fillId="19" borderId="1" xfId="0" applyFont="1" applyFill="1" applyBorder="1" applyAlignment="1">
      <alignment horizontal="center" vertical="top" wrapText="1"/>
    </xf>
    <xf numFmtId="165" fontId="13" fillId="19" borderId="7" xfId="1" applyNumberFormat="1" applyFont="1" applyFill="1" applyBorder="1" applyAlignment="1">
      <alignment horizontal="center" vertical="center" wrapText="1"/>
    </xf>
    <xf numFmtId="0" fontId="13" fillId="19" borderId="9" xfId="0" applyFont="1" applyFill="1" applyBorder="1" applyAlignment="1">
      <alignment horizontal="center" vertical="top" wrapText="1"/>
    </xf>
    <xf numFmtId="2" fontId="12" fillId="0" borderId="23" xfId="0" applyNumberFormat="1" applyFont="1" applyBorder="1"/>
    <xf numFmtId="2" fontId="6" fillId="3" borderId="28" xfId="0" applyNumberFormat="1" applyFont="1" applyFill="1" applyBorder="1" applyAlignment="1">
      <alignment horizontal="center" vertical="center" wrapText="1"/>
    </xf>
    <xf numFmtId="2" fontId="6" fillId="3" borderId="29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10" fillId="15" borderId="29" xfId="0" applyFont="1" applyFill="1" applyBorder="1" applyAlignment="1">
      <alignment horizontal="center" vertical="center" wrapText="1"/>
    </xf>
    <xf numFmtId="0" fontId="10" fillId="16" borderId="29" xfId="0" applyFont="1" applyFill="1" applyBorder="1" applyAlignment="1">
      <alignment horizontal="center" vertical="center" wrapText="1"/>
    </xf>
    <xf numFmtId="0" fontId="10" fillId="1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2" fontId="10" fillId="13" borderId="29" xfId="0" applyNumberFormat="1" applyFont="1" applyFill="1" applyBorder="1" applyAlignment="1">
      <alignment horizontal="center" vertical="center" wrapText="1"/>
    </xf>
    <xf numFmtId="0" fontId="10" fillId="13" borderId="29" xfId="0" applyFont="1" applyFill="1" applyBorder="1" applyAlignment="1">
      <alignment horizontal="center" vertical="center" wrapText="1"/>
    </xf>
    <xf numFmtId="0" fontId="10" fillId="13" borderId="31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top" wrapText="1"/>
    </xf>
    <xf numFmtId="1" fontId="13" fillId="19" borderId="7" xfId="0" applyNumberFormat="1" applyFont="1" applyFill="1" applyBorder="1" applyAlignment="1">
      <alignment vertical="top" wrapText="1"/>
    </xf>
    <xf numFmtId="0" fontId="13" fillId="19" borderId="32" xfId="0" applyFont="1" applyFill="1" applyBorder="1" applyAlignment="1">
      <alignment horizontal="center" vertical="top" wrapText="1"/>
    </xf>
    <xf numFmtId="2" fontId="12" fillId="19" borderId="23" xfId="0" applyNumberFormat="1" applyFont="1" applyFill="1" applyBorder="1"/>
    <xf numFmtId="165" fontId="12" fillId="19" borderId="22" xfId="0" applyNumberFormat="1" applyFont="1" applyFill="1" applyBorder="1"/>
    <xf numFmtId="165" fontId="12" fillId="19" borderId="23" xfId="0" applyNumberFormat="1" applyFont="1" applyFill="1" applyBorder="1"/>
    <xf numFmtId="0" fontId="12" fillId="19" borderId="23" xfId="0" applyFont="1" applyFill="1" applyBorder="1"/>
    <xf numFmtId="2" fontId="6" fillId="3" borderId="33" xfId="0" applyNumberFormat="1" applyFont="1" applyFill="1" applyBorder="1" applyAlignment="1">
      <alignment horizontal="center" vertical="center" wrapText="1"/>
    </xf>
    <xf numFmtId="2" fontId="6" fillId="3" borderId="34" xfId="0" applyNumberFormat="1" applyFont="1" applyFill="1" applyBorder="1" applyAlignment="1">
      <alignment horizontal="center" vertical="center" wrapText="1"/>
    </xf>
    <xf numFmtId="2" fontId="10" fillId="13" borderId="34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Border="1"/>
    <xf numFmtId="0" fontId="13" fillId="0" borderId="35" xfId="0" applyFont="1" applyBorder="1" applyAlignment="1">
      <alignment vertical="top" wrapText="1"/>
    </xf>
    <xf numFmtId="0" fontId="13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165" fontId="12" fillId="0" borderId="38" xfId="0" applyNumberFormat="1" applyFont="1" applyBorder="1"/>
    <xf numFmtId="165" fontId="12" fillId="0" borderId="39" xfId="0" applyNumberFormat="1" applyFont="1" applyBorder="1"/>
    <xf numFmtId="0" fontId="12" fillId="0" borderId="40" xfId="0" applyFont="1" applyBorder="1"/>
    <xf numFmtId="0" fontId="13" fillId="0" borderId="41" xfId="0" applyFont="1" applyBorder="1" applyAlignment="1">
      <alignment vertical="top" wrapText="1"/>
    </xf>
    <xf numFmtId="0" fontId="12" fillId="0" borderId="42" xfId="0" applyFont="1" applyBorder="1"/>
    <xf numFmtId="0" fontId="13" fillId="0" borderId="43" xfId="0" applyFont="1" applyBorder="1" applyAlignment="1">
      <alignment vertical="top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165" fontId="12" fillId="0" borderId="47" xfId="0" applyNumberFormat="1" applyFont="1" applyBorder="1"/>
    <xf numFmtId="165" fontId="12" fillId="0" borderId="48" xfId="0" applyNumberFormat="1" applyFont="1" applyBorder="1"/>
    <xf numFmtId="0" fontId="12" fillId="0" borderId="49" xfId="0" applyFont="1" applyBorder="1"/>
    <xf numFmtId="2" fontId="12" fillId="18" borderId="50" xfId="0" applyNumberFormat="1" applyFont="1" applyFill="1" applyBorder="1"/>
    <xf numFmtId="2" fontId="18" fillId="0" borderId="51" xfId="0" applyNumberFormat="1" applyFont="1" applyBorder="1"/>
    <xf numFmtId="2" fontId="12" fillId="18" borderId="52" xfId="0" applyNumberFormat="1" applyFont="1" applyFill="1" applyBorder="1"/>
    <xf numFmtId="2" fontId="18" fillId="0" borderId="53" xfId="0" applyNumberFormat="1" applyFont="1" applyBorder="1"/>
    <xf numFmtId="2" fontId="12" fillId="18" borderId="52" xfId="0" applyNumberFormat="1" applyFont="1" applyFill="1" applyBorder="1" applyAlignment="1">
      <alignment wrapText="1"/>
    </xf>
    <xf numFmtId="2" fontId="12" fillId="18" borderId="54" xfId="0" applyNumberFormat="1" applyFont="1" applyFill="1" applyBorder="1" applyAlignment="1">
      <alignment wrapText="1"/>
    </xf>
    <xf numFmtId="2" fontId="18" fillId="0" borderId="55" xfId="0" applyNumberFormat="1" applyFont="1" applyBorder="1"/>
    <xf numFmtId="2" fontId="12" fillId="0" borderId="51" xfId="0" applyNumberFormat="1" applyFont="1" applyBorder="1"/>
    <xf numFmtId="2" fontId="12" fillId="0" borderId="53" xfId="0" applyNumberFormat="1" applyFont="1" applyBorder="1"/>
    <xf numFmtId="2" fontId="0" fillId="0" borderId="53" xfId="0" applyNumberFormat="1" applyBorder="1"/>
    <xf numFmtId="2" fontId="0" fillId="0" borderId="55" xfId="0" applyNumberFormat="1" applyBorder="1"/>
    <xf numFmtId="165" fontId="13" fillId="0" borderId="56" xfId="0" applyNumberFormat="1" applyFont="1" applyBorder="1" applyAlignment="1">
      <alignment horizontal="center" vertical="center" wrapText="1"/>
    </xf>
    <xf numFmtId="165" fontId="13" fillId="0" borderId="26" xfId="0" applyNumberFormat="1" applyFont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 vertical="center" wrapText="1"/>
    </xf>
    <xf numFmtId="2" fontId="18" fillId="0" borderId="57" xfId="0" applyNumberFormat="1" applyFont="1" applyBorder="1"/>
    <xf numFmtId="2" fontId="12" fillId="0" borderId="58" xfId="0" applyNumberFormat="1" applyFont="1" applyBorder="1"/>
    <xf numFmtId="2" fontId="12" fillId="0" borderId="59" xfId="0" applyNumberFormat="1" applyFont="1" applyBorder="1"/>
    <xf numFmtId="2" fontId="12" fillId="0" borderId="60" xfId="0" applyNumberFormat="1" applyFont="1" applyBorder="1"/>
    <xf numFmtId="2" fontId="6" fillId="20" borderId="1" xfId="0" applyNumberFormat="1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12" fillId="12" borderId="0" xfId="0" applyFont="1" applyFill="1"/>
    <xf numFmtId="2" fontId="6" fillId="20" borderId="27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63" xfId="0" applyBorder="1"/>
    <xf numFmtId="0" fontId="21" fillId="0" borderId="64" xfId="0" applyFont="1" applyBorder="1"/>
    <xf numFmtId="0" fontId="25" fillId="22" borderId="66" xfId="3" applyFont="1" applyFill="1" applyBorder="1" applyAlignment="1">
      <alignment horizontal="center"/>
    </xf>
    <xf numFmtId="0" fontId="26" fillId="21" borderId="65" xfId="3" applyFont="1" applyFill="1" applyBorder="1" applyAlignment="1">
      <alignment horizontal="left"/>
    </xf>
    <xf numFmtId="0" fontId="26" fillId="21" borderId="65" xfId="3" applyFont="1" applyFill="1" applyBorder="1" applyAlignment="1">
      <alignment horizontal="right"/>
    </xf>
    <xf numFmtId="165" fontId="13" fillId="19" borderId="26" xfId="1" applyNumberFormat="1" applyFont="1" applyFill="1" applyBorder="1" applyAlignment="1">
      <alignment horizontal="center" vertical="center" wrapText="1"/>
    </xf>
    <xf numFmtId="165" fontId="13" fillId="0" borderId="26" xfId="1" applyNumberFormat="1" applyFont="1" applyBorder="1" applyAlignment="1">
      <alignment horizontal="center" vertical="center" wrapText="1"/>
    </xf>
    <xf numFmtId="0" fontId="10" fillId="13" borderId="34" xfId="0" applyFont="1" applyFill="1" applyBorder="1" applyAlignment="1">
      <alignment horizontal="center" vertical="center" wrapText="1"/>
    </xf>
    <xf numFmtId="165" fontId="12" fillId="19" borderId="27" xfId="0" applyNumberFormat="1" applyFont="1" applyFill="1" applyBorder="1"/>
    <xf numFmtId="165" fontId="12" fillId="0" borderId="27" xfId="0" applyNumberFormat="1" applyFont="1" applyBorder="1"/>
    <xf numFmtId="44" fontId="12" fillId="0" borderId="27" xfId="5" applyFont="1" applyBorder="1"/>
    <xf numFmtId="44" fontId="12" fillId="19" borderId="27" xfId="5" applyFont="1" applyFill="1" applyBorder="1"/>
    <xf numFmtId="44" fontId="12" fillId="12" borderId="5" xfId="5" applyFont="1" applyFill="1" applyBorder="1"/>
    <xf numFmtId="44" fontId="0" fillId="0" borderId="0" xfId="5" applyFont="1"/>
    <xf numFmtId="44" fontId="0" fillId="0" borderId="0" xfId="0" applyNumberFormat="1"/>
    <xf numFmtId="0" fontId="10" fillId="15" borderId="69" xfId="0" applyFont="1" applyFill="1" applyBorder="1" applyAlignment="1">
      <alignment horizontal="center" vertical="center" wrapText="1"/>
    </xf>
    <xf numFmtId="0" fontId="10" fillId="16" borderId="69" xfId="0" applyFont="1" applyFill="1" applyBorder="1" applyAlignment="1">
      <alignment horizontal="center" vertical="center" wrapText="1"/>
    </xf>
    <xf numFmtId="0" fontId="10" fillId="17" borderId="69" xfId="0" applyFont="1" applyFill="1" applyBorder="1" applyAlignment="1">
      <alignment horizontal="center" vertical="center" wrapText="1"/>
    </xf>
    <xf numFmtId="0" fontId="10" fillId="7" borderId="51" xfId="0" applyFont="1" applyFill="1" applyBorder="1" applyAlignment="1">
      <alignment horizontal="center" vertical="center" wrapText="1"/>
    </xf>
    <xf numFmtId="0" fontId="14" fillId="15" borderId="69" xfId="0" applyFont="1" applyFill="1" applyBorder="1" applyAlignment="1">
      <alignment horizontal="center" vertical="center" wrapText="1"/>
    </xf>
    <xf numFmtId="0" fontId="14" fillId="16" borderId="69" xfId="0" applyFont="1" applyFill="1" applyBorder="1" applyAlignment="1">
      <alignment horizontal="center" vertical="center" wrapText="1"/>
    </xf>
    <xf numFmtId="0" fontId="14" fillId="17" borderId="69" xfId="0" applyFont="1" applyFill="1" applyBorder="1" applyAlignment="1">
      <alignment horizontal="center" vertical="center" wrapText="1"/>
    </xf>
    <xf numFmtId="0" fontId="14" fillId="7" borderId="51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165" fontId="13" fillId="0" borderId="19" xfId="1" applyNumberFormat="1" applyFont="1" applyBorder="1" applyAlignment="1">
      <alignment horizontal="center" vertical="center" wrapText="1"/>
    </xf>
    <xf numFmtId="0" fontId="14" fillId="15" borderId="70" xfId="0" applyFont="1" applyFill="1" applyBorder="1" applyAlignment="1">
      <alignment horizontal="center" vertical="center" wrapText="1"/>
    </xf>
    <xf numFmtId="0" fontId="14" fillId="16" borderId="70" xfId="0" applyFont="1" applyFill="1" applyBorder="1" applyAlignment="1">
      <alignment horizontal="center" vertical="center" wrapText="1"/>
    </xf>
    <xf numFmtId="0" fontId="14" fillId="17" borderId="70" xfId="0" applyFont="1" applyFill="1" applyBorder="1" applyAlignment="1">
      <alignment horizontal="center" vertical="center" wrapText="1"/>
    </xf>
    <xf numFmtId="0" fontId="14" fillId="7" borderId="68" xfId="0" applyFont="1" applyFill="1" applyBorder="1" applyAlignment="1">
      <alignment horizontal="center" vertical="center" wrapText="1"/>
    </xf>
    <xf numFmtId="0" fontId="13" fillId="19" borderId="3" xfId="0" applyFont="1" applyFill="1" applyBorder="1" applyAlignment="1">
      <alignment horizontal="center" vertical="top" wrapText="1"/>
    </xf>
    <xf numFmtId="0" fontId="13" fillId="19" borderId="74" xfId="0" applyFont="1" applyFill="1" applyBorder="1" applyAlignment="1">
      <alignment horizontal="center" vertical="top" wrapText="1"/>
    </xf>
    <xf numFmtId="166" fontId="13" fillId="19" borderId="26" xfId="1" applyNumberFormat="1" applyFont="1" applyFill="1" applyBorder="1" applyAlignment="1">
      <alignment horizontal="center" vertical="center" wrapText="1"/>
    </xf>
    <xf numFmtId="166" fontId="13" fillId="19" borderId="9" xfId="1" applyNumberFormat="1" applyFont="1" applyFill="1" applyBorder="1" applyAlignment="1">
      <alignment horizontal="center" vertical="center" wrapText="1"/>
    </xf>
    <xf numFmtId="166" fontId="13" fillId="19" borderId="76" xfId="1" applyNumberFormat="1" applyFont="1" applyFill="1" applyBorder="1" applyAlignment="1">
      <alignment horizontal="center" vertical="center" wrapText="1"/>
    </xf>
    <xf numFmtId="44" fontId="12" fillId="19" borderId="77" xfId="5" applyFont="1" applyFill="1" applyBorder="1"/>
    <xf numFmtId="165" fontId="12" fillId="19" borderId="72" xfId="0" applyNumberFormat="1" applyFont="1" applyFill="1" applyBorder="1"/>
    <xf numFmtId="44" fontId="12" fillId="19" borderId="78" xfId="5" applyFont="1" applyFill="1" applyBorder="1"/>
    <xf numFmtId="165" fontId="12" fillId="19" borderId="73" xfId="0" applyNumberFormat="1" applyFont="1" applyFill="1" applyBorder="1"/>
    <xf numFmtId="0" fontId="31" fillId="32" borderId="0" xfId="0" applyFont="1" applyFill="1" applyAlignment="1">
      <alignment vertical="center"/>
    </xf>
    <xf numFmtId="0" fontId="30" fillId="32" borderId="0" xfId="0" applyFont="1" applyFill="1"/>
    <xf numFmtId="2" fontId="30" fillId="32" borderId="0" xfId="0" applyNumberFormat="1" applyFont="1" applyFill="1"/>
    <xf numFmtId="2" fontId="32" fillId="33" borderId="82" xfId="0" applyNumberFormat="1" applyFont="1" applyFill="1" applyBorder="1" applyAlignment="1">
      <alignment horizontal="center" vertical="center" wrapText="1"/>
    </xf>
    <xf numFmtId="0" fontId="33" fillId="33" borderId="81" xfId="0" applyFont="1" applyFill="1" applyBorder="1" applyAlignment="1">
      <alignment horizontal="center" wrapText="1"/>
    </xf>
    <xf numFmtId="0" fontId="34" fillId="34" borderId="83" xfId="0" applyFont="1" applyFill="1" applyBorder="1" applyAlignment="1">
      <alignment horizontal="center" vertical="center" wrapText="1"/>
    </xf>
    <xf numFmtId="0" fontId="34" fillId="35" borderId="83" xfId="0" applyFont="1" applyFill="1" applyBorder="1" applyAlignment="1">
      <alignment horizontal="center" vertical="center" wrapText="1"/>
    </xf>
    <xf numFmtId="0" fontId="35" fillId="36" borderId="82" xfId="0" applyFont="1" applyFill="1" applyBorder="1" applyAlignment="1">
      <alignment horizontal="center" wrapText="1"/>
    </xf>
    <xf numFmtId="0" fontId="34" fillId="37" borderId="83" xfId="0" applyFont="1" applyFill="1" applyBorder="1" applyAlignment="1">
      <alignment horizontal="center" vertical="center" wrapText="1"/>
    </xf>
    <xf numFmtId="0" fontId="34" fillId="38" borderId="83" xfId="0" applyFont="1" applyFill="1" applyBorder="1" applyAlignment="1">
      <alignment horizontal="center" vertical="center" wrapText="1"/>
    </xf>
    <xf numFmtId="0" fontId="34" fillId="39" borderId="83" xfId="0" applyFont="1" applyFill="1" applyBorder="1" applyAlignment="1">
      <alignment horizontal="center" vertical="center" wrapText="1"/>
    </xf>
    <xf numFmtId="0" fontId="34" fillId="40" borderId="83" xfId="0" applyFont="1" applyFill="1" applyBorder="1" applyAlignment="1">
      <alignment horizontal="center" vertical="center" wrapText="1"/>
    </xf>
    <xf numFmtId="0" fontId="34" fillId="41" borderId="83" xfId="0" applyFont="1" applyFill="1" applyBorder="1" applyAlignment="1">
      <alignment horizontal="center" vertical="center" wrapText="1"/>
    </xf>
    <xf numFmtId="0" fontId="28" fillId="42" borderId="83" xfId="0" applyFont="1" applyFill="1" applyBorder="1" applyAlignment="1">
      <alignment horizontal="center" vertical="center" wrapText="1"/>
    </xf>
    <xf numFmtId="0" fontId="34" fillId="43" borderId="83" xfId="0" applyFont="1" applyFill="1" applyBorder="1" applyAlignment="1">
      <alignment horizontal="center" vertical="center" wrapText="1"/>
    </xf>
    <xf numFmtId="0" fontId="35" fillId="36" borderId="79" xfId="0" applyFont="1" applyFill="1" applyBorder="1" applyAlignment="1">
      <alignment horizontal="center" wrapText="1"/>
    </xf>
    <xf numFmtId="0" fontId="35" fillId="44" borderId="82" xfId="0" applyFont="1" applyFill="1" applyBorder="1" applyAlignment="1">
      <alignment horizontal="center" vertical="center" wrapText="1"/>
    </xf>
    <xf numFmtId="1" fontId="38" fillId="45" borderId="82" xfId="0" applyNumberFormat="1" applyFont="1" applyFill="1" applyBorder="1" applyAlignment="1">
      <alignment horizontal="center" vertical="center" wrapText="1"/>
    </xf>
    <xf numFmtId="0" fontId="38" fillId="45" borderId="82" xfId="0" applyFont="1" applyFill="1" applyBorder="1" applyAlignment="1">
      <alignment horizontal="center" vertical="center" wrapText="1"/>
    </xf>
    <xf numFmtId="0" fontId="38" fillId="0" borderId="82" xfId="0" applyFont="1" applyBorder="1" applyAlignment="1">
      <alignment horizontal="center" vertical="center" wrapText="1"/>
    </xf>
    <xf numFmtId="0" fontId="38" fillId="36" borderId="84" xfId="0" applyFont="1" applyFill="1" applyBorder="1" applyAlignment="1">
      <alignment horizontal="center" vertical="top" wrapText="1"/>
    </xf>
    <xf numFmtId="0" fontId="34" fillId="34" borderId="83" xfId="0" applyFont="1" applyFill="1" applyBorder="1" applyAlignment="1">
      <alignment horizontal="center" vertical="center"/>
    </xf>
    <xf numFmtId="0" fontId="34" fillId="35" borderId="83" xfId="0" applyFont="1" applyFill="1" applyBorder="1" applyAlignment="1">
      <alignment horizontal="center" vertical="center"/>
    </xf>
    <xf numFmtId="0" fontId="34" fillId="36" borderId="83" xfId="0" applyFont="1" applyFill="1" applyBorder="1" applyAlignment="1">
      <alignment horizontal="center" vertical="center"/>
    </xf>
    <xf numFmtId="0" fontId="34" fillId="37" borderId="83" xfId="0" applyFont="1" applyFill="1" applyBorder="1" applyAlignment="1">
      <alignment horizontal="center" vertical="center"/>
    </xf>
    <xf numFmtId="0" fontId="34" fillId="38" borderId="83" xfId="0" applyFont="1" applyFill="1" applyBorder="1" applyAlignment="1">
      <alignment horizontal="center" vertical="center"/>
    </xf>
    <xf numFmtId="0" fontId="34" fillId="39" borderId="83" xfId="0" applyFont="1" applyFill="1" applyBorder="1" applyAlignment="1">
      <alignment horizontal="center" vertical="center"/>
    </xf>
    <xf numFmtId="0" fontId="34" fillId="40" borderId="83" xfId="0" applyFont="1" applyFill="1" applyBorder="1" applyAlignment="1">
      <alignment horizontal="center" vertical="center"/>
    </xf>
    <xf numFmtId="0" fontId="34" fillId="41" borderId="83" xfId="0" applyFont="1" applyFill="1" applyBorder="1" applyAlignment="1">
      <alignment horizontal="center" vertical="center"/>
    </xf>
    <xf numFmtId="0" fontId="34" fillId="46" borderId="83" xfId="0" applyFont="1" applyFill="1" applyBorder="1" applyAlignment="1">
      <alignment horizontal="center" vertical="center"/>
    </xf>
    <xf numFmtId="0" fontId="34" fillId="43" borderId="83" xfId="0" applyFont="1" applyFill="1" applyBorder="1" applyAlignment="1">
      <alignment horizontal="center" vertical="center"/>
    </xf>
    <xf numFmtId="0" fontId="34" fillId="36" borderId="85" xfId="0" applyFont="1" applyFill="1" applyBorder="1" applyAlignment="1">
      <alignment horizontal="center" vertical="center"/>
    </xf>
    <xf numFmtId="0" fontId="38" fillId="36" borderId="86" xfId="0" applyFont="1" applyFill="1" applyBorder="1" applyAlignment="1">
      <alignment horizontal="center" vertical="top" wrapText="1"/>
    </xf>
    <xf numFmtId="0" fontId="34" fillId="36" borderId="87" xfId="0" applyFont="1" applyFill="1" applyBorder="1" applyAlignment="1">
      <alignment horizontal="center" vertical="center"/>
    </xf>
    <xf numFmtId="0" fontId="34" fillId="36" borderId="88" xfId="0" applyFont="1" applyFill="1" applyBorder="1" applyAlignment="1">
      <alignment horizontal="center" vertical="center"/>
    </xf>
    <xf numFmtId="0" fontId="34" fillId="36" borderId="89" xfId="0" applyFont="1" applyFill="1" applyBorder="1" applyAlignment="1">
      <alignment horizontal="center" vertical="center"/>
    </xf>
    <xf numFmtId="0" fontId="34" fillId="36" borderId="90" xfId="0" applyFont="1" applyFill="1" applyBorder="1" applyAlignment="1">
      <alignment horizontal="center" vertical="center"/>
    </xf>
    <xf numFmtId="0" fontId="34" fillId="32" borderId="0" xfId="0" applyFont="1" applyFill="1"/>
    <xf numFmtId="0" fontId="34" fillId="34" borderId="91" xfId="0" applyFont="1" applyFill="1" applyBorder="1" applyAlignment="1">
      <alignment horizontal="center" vertical="center" wrapText="1"/>
    </xf>
    <xf numFmtId="0" fontId="39" fillId="47" borderId="83" xfId="0" applyFont="1" applyFill="1" applyBorder="1" applyAlignment="1">
      <alignment horizontal="center" vertical="center" wrapText="1"/>
    </xf>
    <xf numFmtId="0" fontId="35" fillId="48" borderId="83" xfId="0" applyFont="1" applyFill="1" applyBorder="1" applyAlignment="1">
      <alignment horizontal="center" vertical="center" wrapText="1"/>
    </xf>
    <xf numFmtId="0" fontId="35" fillId="49" borderId="83" xfId="0" applyFont="1" applyFill="1" applyBorder="1" applyAlignment="1">
      <alignment horizontal="center" vertical="center" wrapText="1"/>
    </xf>
    <xf numFmtId="0" fontId="35" fillId="50" borderId="83" xfId="0" applyFont="1" applyFill="1" applyBorder="1" applyAlignment="1">
      <alignment horizontal="center" vertical="center" wrapText="1"/>
    </xf>
    <xf numFmtId="0" fontId="35" fillId="38" borderId="93" xfId="0" applyFont="1" applyFill="1" applyBorder="1" applyAlignment="1">
      <alignment horizontal="center" vertical="center" wrapText="1"/>
    </xf>
    <xf numFmtId="0" fontId="38" fillId="0" borderId="94" xfId="0" applyFont="1" applyBorder="1" applyAlignment="1">
      <alignment horizontal="center" vertical="top" wrapText="1"/>
    </xf>
    <xf numFmtId="0" fontId="38" fillId="0" borderId="82" xfId="0" applyFont="1" applyBorder="1" applyAlignment="1">
      <alignment horizontal="center" vertical="top" wrapText="1"/>
    </xf>
    <xf numFmtId="0" fontId="38" fillId="0" borderId="84" xfId="0" applyFont="1" applyBorder="1" applyAlignment="1">
      <alignment horizontal="center" vertical="top" wrapText="1"/>
    </xf>
    <xf numFmtId="0" fontId="34" fillId="34" borderId="91" xfId="0" applyFont="1" applyFill="1" applyBorder="1" applyAlignment="1">
      <alignment horizontal="center" vertical="center"/>
    </xf>
    <xf numFmtId="0" fontId="28" fillId="47" borderId="83" xfId="0" applyFont="1" applyFill="1" applyBorder="1" applyAlignment="1">
      <alignment horizontal="center" vertical="center" wrapText="1"/>
    </xf>
    <xf numFmtId="0" fontId="34" fillId="48" borderId="83" xfId="0" applyFont="1" applyFill="1" applyBorder="1" applyAlignment="1">
      <alignment horizontal="center" vertical="center" wrapText="1"/>
    </xf>
    <xf numFmtId="0" fontId="34" fillId="49" borderId="83" xfId="0" applyFont="1" applyFill="1" applyBorder="1" applyAlignment="1">
      <alignment horizontal="center" vertical="center" wrapText="1"/>
    </xf>
    <xf numFmtId="0" fontId="34" fillId="50" borderId="83" xfId="0" applyFont="1" applyFill="1" applyBorder="1" applyAlignment="1">
      <alignment horizontal="center" vertical="center" wrapText="1"/>
    </xf>
    <xf numFmtId="0" fontId="34" fillId="38" borderId="93" xfId="0" applyFont="1" applyFill="1" applyBorder="1" applyAlignment="1">
      <alignment horizontal="center" vertical="center" wrapText="1"/>
    </xf>
    <xf numFmtId="0" fontId="38" fillId="0" borderId="96" xfId="0" applyFont="1" applyBorder="1" applyAlignment="1">
      <alignment horizontal="center" vertical="top" wrapText="1"/>
    </xf>
    <xf numFmtId="0" fontId="38" fillId="0" borderId="86" xfId="0" applyFont="1" applyBorder="1" applyAlignment="1">
      <alignment horizontal="center" vertical="top" wrapText="1"/>
    </xf>
    <xf numFmtId="0" fontId="14" fillId="23" borderId="50" xfId="0" applyFont="1" applyFill="1" applyBorder="1" applyAlignment="1">
      <alignment horizontal="center" vertical="center" wrapText="1"/>
    </xf>
    <xf numFmtId="0" fontId="14" fillId="24" borderId="69" xfId="0" applyFont="1" applyFill="1" applyBorder="1" applyAlignment="1">
      <alignment horizontal="center" vertical="center" wrapText="1"/>
    </xf>
    <xf numFmtId="0" fontId="14" fillId="25" borderId="69" xfId="0" applyFont="1" applyFill="1" applyBorder="1" applyAlignment="1">
      <alignment horizontal="center" vertical="center" wrapText="1"/>
    </xf>
    <xf numFmtId="0" fontId="14" fillId="27" borderId="69" xfId="0" applyFont="1" applyFill="1" applyBorder="1" applyAlignment="1">
      <alignment horizontal="center" vertical="center" wrapText="1"/>
    </xf>
    <xf numFmtId="0" fontId="14" fillId="26" borderId="69" xfId="0" applyFont="1" applyFill="1" applyBorder="1" applyAlignment="1">
      <alignment horizontal="center" vertical="center" wrapText="1"/>
    </xf>
    <xf numFmtId="0" fontId="14" fillId="13" borderId="69" xfId="0" applyFont="1" applyFill="1" applyBorder="1" applyAlignment="1">
      <alignment horizontal="center" vertical="center" wrapText="1"/>
    </xf>
    <xf numFmtId="0" fontId="28" fillId="31" borderId="5" xfId="0" applyFont="1" applyFill="1" applyBorder="1" applyAlignment="1">
      <alignment horizontal="center" vertical="center" wrapText="1"/>
    </xf>
    <xf numFmtId="0" fontId="14" fillId="29" borderId="69" xfId="0" applyFont="1" applyFill="1" applyBorder="1" applyAlignment="1">
      <alignment horizontal="center" vertical="center" wrapText="1"/>
    </xf>
    <xf numFmtId="0" fontId="14" fillId="23" borderId="50" xfId="0" applyFont="1" applyFill="1" applyBorder="1" applyAlignment="1">
      <alignment horizontal="center" vertical="center"/>
    </xf>
    <xf numFmtId="0" fontId="14" fillId="24" borderId="69" xfId="0" applyFont="1" applyFill="1" applyBorder="1" applyAlignment="1">
      <alignment horizontal="center" vertical="center"/>
    </xf>
    <xf numFmtId="0" fontId="14" fillId="25" borderId="69" xfId="0" applyFont="1" applyFill="1" applyBorder="1" applyAlignment="1">
      <alignment horizontal="center" vertical="center"/>
    </xf>
    <xf numFmtId="0" fontId="14" fillId="27" borderId="69" xfId="0" applyFont="1" applyFill="1" applyBorder="1" applyAlignment="1">
      <alignment horizontal="center" vertical="center"/>
    </xf>
    <xf numFmtId="0" fontId="14" fillId="26" borderId="69" xfId="0" applyFont="1" applyFill="1" applyBorder="1" applyAlignment="1">
      <alignment horizontal="center" vertical="center"/>
    </xf>
    <xf numFmtId="0" fontId="28" fillId="30" borderId="69" xfId="0" applyFont="1" applyFill="1" applyBorder="1" applyAlignment="1">
      <alignment horizontal="center" vertical="center" wrapText="1"/>
    </xf>
    <xf numFmtId="0" fontId="14" fillId="13" borderId="69" xfId="0" applyFont="1" applyFill="1" applyBorder="1" applyAlignment="1">
      <alignment horizontal="center" vertical="center"/>
    </xf>
    <xf numFmtId="0" fontId="14" fillId="28" borderId="69" xfId="0" applyFont="1" applyFill="1" applyBorder="1" applyAlignment="1">
      <alignment horizontal="center" vertical="center"/>
    </xf>
    <xf numFmtId="0" fontId="14" fillId="29" borderId="69" xfId="0" applyFont="1" applyFill="1" applyBorder="1" applyAlignment="1">
      <alignment horizontal="center" vertical="center"/>
    </xf>
    <xf numFmtId="0" fontId="13" fillId="19" borderId="2" xfId="0" applyFont="1" applyFill="1" applyBorder="1" applyAlignment="1">
      <alignment horizontal="center" vertical="top" wrapText="1"/>
    </xf>
    <xf numFmtId="0" fontId="14" fillId="23" borderId="98" xfId="0" applyFont="1" applyFill="1" applyBorder="1" applyAlignment="1">
      <alignment horizontal="center" vertical="center"/>
    </xf>
    <xf numFmtId="0" fontId="14" fillId="24" borderId="99" xfId="0" applyFont="1" applyFill="1" applyBorder="1" applyAlignment="1">
      <alignment horizontal="center" vertical="center"/>
    </xf>
    <xf numFmtId="0" fontId="14" fillId="25" borderId="99" xfId="0" applyFont="1" applyFill="1" applyBorder="1" applyAlignment="1">
      <alignment horizontal="center" vertical="center"/>
    </xf>
    <xf numFmtId="0" fontId="14" fillId="27" borderId="99" xfId="0" applyFont="1" applyFill="1" applyBorder="1" applyAlignment="1">
      <alignment horizontal="center" vertical="center"/>
    </xf>
    <xf numFmtId="0" fontId="14" fillId="26" borderId="99" xfId="0" applyFont="1" applyFill="1" applyBorder="1" applyAlignment="1">
      <alignment horizontal="center" vertical="center"/>
    </xf>
    <xf numFmtId="0" fontId="28" fillId="30" borderId="99" xfId="0" applyFont="1" applyFill="1" applyBorder="1" applyAlignment="1">
      <alignment horizontal="center" vertical="center" wrapText="1"/>
    </xf>
    <xf numFmtId="0" fontId="14" fillId="13" borderId="99" xfId="0" applyFont="1" applyFill="1" applyBorder="1" applyAlignment="1">
      <alignment horizontal="center" vertical="center"/>
    </xf>
    <xf numFmtId="0" fontId="14" fillId="28" borderId="99" xfId="0" applyFont="1" applyFill="1" applyBorder="1" applyAlignment="1">
      <alignment horizontal="center" vertical="center"/>
    </xf>
    <xf numFmtId="0" fontId="14" fillId="29" borderId="99" xfId="0" applyFont="1" applyFill="1" applyBorder="1" applyAlignment="1">
      <alignment horizontal="center" vertical="center"/>
    </xf>
    <xf numFmtId="0" fontId="14" fillId="15" borderId="99" xfId="0" applyFont="1" applyFill="1" applyBorder="1" applyAlignment="1">
      <alignment horizontal="center" vertical="center" wrapText="1"/>
    </xf>
    <xf numFmtId="0" fontId="14" fillId="16" borderId="99" xfId="0" applyFont="1" applyFill="1" applyBorder="1" applyAlignment="1">
      <alignment horizontal="center" vertical="center" wrapText="1"/>
    </xf>
    <xf numFmtId="0" fontId="14" fillId="17" borderId="99" xfId="0" applyFont="1" applyFill="1" applyBorder="1" applyAlignment="1">
      <alignment horizontal="center" vertical="center" wrapText="1"/>
    </xf>
    <xf numFmtId="0" fontId="14" fillId="7" borderId="101" xfId="0" applyFont="1" applyFill="1" applyBorder="1" applyAlignment="1">
      <alignment horizontal="center" vertical="center" wrapText="1"/>
    </xf>
    <xf numFmtId="0" fontId="14" fillId="23" borderId="67" xfId="0" applyFont="1" applyFill="1" applyBorder="1" applyAlignment="1">
      <alignment horizontal="center" vertical="center"/>
    </xf>
    <xf numFmtId="0" fontId="14" fillId="24" borderId="70" xfId="0" applyFont="1" applyFill="1" applyBorder="1" applyAlignment="1">
      <alignment horizontal="center" vertical="center"/>
    </xf>
    <xf numFmtId="0" fontId="14" fillId="25" borderId="70" xfId="0" applyFont="1" applyFill="1" applyBorder="1" applyAlignment="1">
      <alignment horizontal="center" vertical="center"/>
    </xf>
    <xf numFmtId="0" fontId="14" fillId="27" borderId="70" xfId="0" applyFont="1" applyFill="1" applyBorder="1" applyAlignment="1">
      <alignment horizontal="center" vertical="center"/>
    </xf>
    <xf numFmtId="0" fontId="14" fillId="26" borderId="70" xfId="0" applyFont="1" applyFill="1" applyBorder="1" applyAlignment="1">
      <alignment horizontal="center" vertical="center"/>
    </xf>
    <xf numFmtId="0" fontId="28" fillId="30" borderId="70" xfId="0" applyFont="1" applyFill="1" applyBorder="1" applyAlignment="1">
      <alignment horizontal="center" vertical="center" wrapText="1"/>
    </xf>
    <xf numFmtId="0" fontId="14" fillId="13" borderId="70" xfId="0" applyFont="1" applyFill="1" applyBorder="1" applyAlignment="1">
      <alignment horizontal="center" vertical="center"/>
    </xf>
    <xf numFmtId="0" fontId="14" fillId="28" borderId="70" xfId="0" applyFont="1" applyFill="1" applyBorder="1" applyAlignment="1">
      <alignment horizontal="center" vertical="center"/>
    </xf>
    <xf numFmtId="0" fontId="14" fillId="29" borderId="70" xfId="0" applyFont="1" applyFill="1" applyBorder="1" applyAlignment="1">
      <alignment horizontal="center" vertical="center"/>
    </xf>
    <xf numFmtId="1" fontId="38" fillId="51" borderId="94" xfId="0" applyNumberFormat="1" applyFont="1" applyFill="1" applyBorder="1" applyAlignment="1">
      <alignment vertical="top" wrapText="1"/>
    </xf>
    <xf numFmtId="0" fontId="38" fillId="51" borderId="82" xfId="0" applyFont="1" applyFill="1" applyBorder="1" applyAlignment="1">
      <alignment horizontal="center" vertical="center" wrapText="1"/>
    </xf>
    <xf numFmtId="0" fontId="38" fillId="51" borderId="94" xfId="0" applyFont="1" applyFill="1" applyBorder="1" applyAlignment="1">
      <alignment horizontal="center" vertical="top" wrapText="1"/>
    </xf>
    <xf numFmtId="0" fontId="38" fillId="51" borderId="82" xfId="0" applyFont="1" applyFill="1" applyBorder="1" applyAlignment="1">
      <alignment horizontal="center" vertical="top" wrapText="1"/>
    </xf>
    <xf numFmtId="0" fontId="38" fillId="51" borderId="86" xfId="0" applyFont="1" applyFill="1" applyBorder="1" applyAlignment="1">
      <alignment horizontal="center" vertical="top" wrapText="1"/>
    </xf>
    <xf numFmtId="0" fontId="38" fillId="51" borderId="96" xfId="0" applyFont="1" applyFill="1" applyBorder="1" applyAlignment="1">
      <alignment horizontal="center" vertical="top" wrapText="1"/>
    </xf>
    <xf numFmtId="0" fontId="14" fillId="41" borderId="83" xfId="0" applyFont="1" applyFill="1" applyBorder="1" applyAlignment="1">
      <alignment horizontal="center" vertical="center"/>
    </xf>
    <xf numFmtId="0" fontId="14" fillId="46" borderId="83" xfId="0" applyFont="1" applyFill="1" applyBorder="1" applyAlignment="1">
      <alignment horizontal="center" vertical="center"/>
    </xf>
    <xf numFmtId="0" fontId="14" fillId="48" borderId="83" xfId="0" applyFont="1" applyFill="1" applyBorder="1" applyAlignment="1">
      <alignment horizontal="center" vertical="center" wrapText="1"/>
    </xf>
    <xf numFmtId="1" fontId="38" fillId="51" borderId="96" xfId="0" applyNumberFormat="1" applyFont="1" applyFill="1" applyBorder="1" applyAlignment="1">
      <alignment vertical="top" wrapText="1"/>
    </xf>
    <xf numFmtId="1" fontId="38" fillId="51" borderId="64" xfId="0" applyNumberFormat="1" applyFont="1" applyFill="1" applyBorder="1" applyAlignment="1">
      <alignment vertical="top" wrapText="1"/>
    </xf>
    <xf numFmtId="0" fontId="38" fillId="51" borderId="92" xfId="0" applyFont="1" applyFill="1" applyBorder="1" applyAlignment="1">
      <alignment horizontal="center" vertical="center" wrapText="1"/>
    </xf>
    <xf numFmtId="0" fontId="38" fillId="51" borderId="64" xfId="0" applyFont="1" applyFill="1" applyBorder="1" applyAlignment="1">
      <alignment horizontal="center" vertical="top" wrapText="1"/>
    </xf>
    <xf numFmtId="0" fontId="38" fillId="51" borderId="81" xfId="0" applyFont="1" applyFill="1" applyBorder="1" applyAlignment="1">
      <alignment horizontal="center" vertical="top" wrapText="1"/>
    </xf>
    <xf numFmtId="0" fontId="14" fillId="23" borderId="102" xfId="0" applyFont="1" applyFill="1" applyBorder="1" applyAlignment="1">
      <alignment horizontal="center" vertical="center"/>
    </xf>
    <xf numFmtId="0" fontId="14" fillId="24" borderId="103" xfId="0" applyFont="1" applyFill="1" applyBorder="1" applyAlignment="1">
      <alignment horizontal="center" vertical="center"/>
    </xf>
    <xf numFmtId="0" fontId="14" fillId="25" borderId="103" xfId="0" applyFont="1" applyFill="1" applyBorder="1" applyAlignment="1">
      <alignment horizontal="center" vertical="center"/>
    </xf>
    <xf numFmtId="0" fontId="14" fillId="27" borderId="103" xfId="0" applyFont="1" applyFill="1" applyBorder="1" applyAlignment="1">
      <alignment horizontal="center" vertical="center"/>
    </xf>
    <xf numFmtId="0" fontId="14" fillId="26" borderId="103" xfId="0" applyFont="1" applyFill="1" applyBorder="1" applyAlignment="1">
      <alignment horizontal="center" vertical="center"/>
    </xf>
    <xf numFmtId="0" fontId="28" fillId="30" borderId="103" xfId="0" applyFont="1" applyFill="1" applyBorder="1" applyAlignment="1">
      <alignment horizontal="center" vertical="center" wrapText="1"/>
    </xf>
    <xf numFmtId="0" fontId="14" fillId="13" borderId="103" xfId="0" applyFont="1" applyFill="1" applyBorder="1" applyAlignment="1">
      <alignment horizontal="center" vertical="center"/>
    </xf>
    <xf numFmtId="0" fontId="14" fillId="28" borderId="103" xfId="0" applyFont="1" applyFill="1" applyBorder="1" applyAlignment="1">
      <alignment horizontal="center" vertical="center"/>
    </xf>
    <xf numFmtId="0" fontId="14" fillId="29" borderId="103" xfId="0" applyFont="1" applyFill="1" applyBorder="1" applyAlignment="1">
      <alignment horizontal="center" vertical="center"/>
    </xf>
    <xf numFmtId="0" fontId="14" fillId="15" borderId="103" xfId="0" applyFont="1" applyFill="1" applyBorder="1" applyAlignment="1">
      <alignment horizontal="center" vertical="center" wrapText="1"/>
    </xf>
    <xf numFmtId="0" fontId="14" fillId="16" borderId="103" xfId="0" applyFont="1" applyFill="1" applyBorder="1" applyAlignment="1">
      <alignment horizontal="center" vertical="center" wrapText="1"/>
    </xf>
    <xf numFmtId="0" fontId="14" fillId="17" borderId="103" xfId="0" applyFont="1" applyFill="1" applyBorder="1" applyAlignment="1">
      <alignment horizontal="center" vertical="center" wrapText="1"/>
    </xf>
    <xf numFmtId="0" fontId="14" fillId="7" borderId="104" xfId="0" applyFont="1" applyFill="1" applyBorder="1" applyAlignment="1">
      <alignment horizontal="center" vertical="center" wrapText="1"/>
    </xf>
    <xf numFmtId="0" fontId="14" fillId="23" borderId="27" xfId="0" applyFont="1" applyFill="1" applyBorder="1" applyAlignment="1">
      <alignment horizontal="center" vertical="center"/>
    </xf>
    <xf numFmtId="0" fontId="14" fillId="24" borderId="27" xfId="0" applyFont="1" applyFill="1" applyBorder="1" applyAlignment="1">
      <alignment horizontal="center" vertical="center"/>
    </xf>
    <xf numFmtId="0" fontId="14" fillId="25" borderId="27" xfId="0" applyFont="1" applyFill="1" applyBorder="1" applyAlignment="1">
      <alignment horizontal="center" vertical="center"/>
    </xf>
    <xf numFmtId="0" fontId="14" fillId="27" borderId="27" xfId="0" applyFont="1" applyFill="1" applyBorder="1" applyAlignment="1">
      <alignment horizontal="center" vertical="center"/>
    </xf>
    <xf numFmtId="0" fontId="14" fillId="26" borderId="27" xfId="0" applyFont="1" applyFill="1" applyBorder="1" applyAlignment="1">
      <alignment horizontal="center" vertical="center"/>
    </xf>
    <xf numFmtId="0" fontId="28" fillId="30" borderId="27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/>
    </xf>
    <xf numFmtId="0" fontId="14" fillId="28" borderId="27" xfId="0" applyFont="1" applyFill="1" applyBorder="1" applyAlignment="1">
      <alignment horizontal="center" vertical="center"/>
    </xf>
    <xf numFmtId="0" fontId="14" fillId="29" borderId="27" xfId="0" applyFont="1" applyFill="1" applyBorder="1" applyAlignment="1">
      <alignment horizontal="center" vertical="center"/>
    </xf>
    <xf numFmtId="0" fontId="14" fillId="15" borderId="27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1" fontId="13" fillId="19" borderId="7" xfId="0" applyNumberFormat="1" applyFont="1" applyFill="1" applyBorder="1" applyAlignment="1">
      <alignment horizontal="center" vertical="top" wrapText="1"/>
    </xf>
    <xf numFmtId="0" fontId="13" fillId="19" borderId="0" xfId="0" applyFont="1" applyFill="1" applyAlignment="1">
      <alignment horizontal="center" vertical="top" wrapText="1"/>
    </xf>
    <xf numFmtId="0" fontId="34" fillId="32" borderId="87" xfId="0" applyFont="1" applyFill="1" applyBorder="1"/>
    <xf numFmtId="0" fontId="30" fillId="32" borderId="87" xfId="0" applyFont="1" applyFill="1" applyBorder="1"/>
    <xf numFmtId="2" fontId="32" fillId="33" borderId="94" xfId="0" applyNumberFormat="1" applyFont="1" applyFill="1" applyBorder="1" applyAlignment="1">
      <alignment horizontal="center" vertical="center" wrapText="1"/>
    </xf>
    <xf numFmtId="0" fontId="14" fillId="23" borderId="98" xfId="0" applyFont="1" applyFill="1" applyBorder="1" applyAlignment="1">
      <alignment horizontal="center" vertical="center" wrapText="1"/>
    </xf>
    <xf numFmtId="0" fontId="14" fillId="24" borderId="99" xfId="0" applyFont="1" applyFill="1" applyBorder="1" applyAlignment="1">
      <alignment horizontal="center" vertical="center" wrapText="1"/>
    </xf>
    <xf numFmtId="0" fontId="14" fillId="25" borderId="99" xfId="0" applyFont="1" applyFill="1" applyBorder="1" applyAlignment="1">
      <alignment horizontal="center" vertical="center" wrapText="1"/>
    </xf>
    <xf numFmtId="0" fontId="14" fillId="27" borderId="99" xfId="0" applyFont="1" applyFill="1" applyBorder="1" applyAlignment="1">
      <alignment horizontal="center" vertical="center" wrapText="1"/>
    </xf>
    <xf numFmtId="0" fontId="14" fillId="26" borderId="99" xfId="0" applyFont="1" applyFill="1" applyBorder="1" applyAlignment="1">
      <alignment horizontal="center" vertical="center" wrapText="1"/>
    </xf>
    <xf numFmtId="0" fontId="14" fillId="13" borderId="99" xfId="0" applyFont="1" applyFill="1" applyBorder="1" applyAlignment="1">
      <alignment horizontal="center" vertical="center" wrapText="1"/>
    </xf>
    <xf numFmtId="0" fontId="14" fillId="29" borderId="99" xfId="0" applyFont="1" applyFill="1" applyBorder="1" applyAlignment="1">
      <alignment horizontal="center" vertical="center" wrapText="1"/>
    </xf>
    <xf numFmtId="0" fontId="10" fillId="15" borderId="99" xfId="0" applyFont="1" applyFill="1" applyBorder="1" applyAlignment="1">
      <alignment horizontal="center" vertical="center" wrapText="1"/>
    </xf>
    <xf numFmtId="0" fontId="10" fillId="16" borderId="99" xfId="0" applyFont="1" applyFill="1" applyBorder="1" applyAlignment="1">
      <alignment horizontal="center" vertical="center" wrapText="1"/>
    </xf>
    <xf numFmtId="0" fontId="10" fillId="17" borderId="99" xfId="0" applyFont="1" applyFill="1" applyBorder="1" applyAlignment="1">
      <alignment horizontal="center" vertical="center" wrapText="1"/>
    </xf>
    <xf numFmtId="0" fontId="10" fillId="7" borderId="101" xfId="0" applyFont="1" applyFill="1" applyBorder="1" applyAlignment="1">
      <alignment horizontal="center" vertical="center" wrapText="1"/>
    </xf>
    <xf numFmtId="2" fontId="10" fillId="13" borderId="105" xfId="0" applyNumberFormat="1" applyFont="1" applyFill="1" applyBorder="1" applyAlignment="1">
      <alignment horizontal="center" vertical="center" wrapText="1"/>
    </xf>
    <xf numFmtId="0" fontId="10" fillId="13" borderId="105" xfId="0" applyFont="1" applyFill="1" applyBorder="1" applyAlignment="1">
      <alignment horizontal="center" vertical="center" wrapText="1"/>
    </xf>
    <xf numFmtId="1" fontId="38" fillId="0" borderId="94" xfId="0" applyNumberFormat="1" applyFont="1" applyBorder="1" applyAlignment="1">
      <alignment vertical="top" wrapText="1"/>
    </xf>
    <xf numFmtId="0" fontId="38" fillId="0" borderId="97" xfId="0" applyFont="1" applyBorder="1" applyAlignment="1">
      <alignment vertical="top" wrapText="1"/>
    </xf>
    <xf numFmtId="165" fontId="13" fillId="0" borderId="3" xfId="0" applyNumberFormat="1" applyFont="1" applyBorder="1" applyAlignment="1">
      <alignment horizontal="center" vertical="center" wrapText="1"/>
    </xf>
    <xf numFmtId="0" fontId="42" fillId="32" borderId="0" xfId="0" applyFont="1" applyFill="1"/>
    <xf numFmtId="0" fontId="34" fillId="34" borderId="107" xfId="0" applyFont="1" applyFill="1" applyBorder="1" applyAlignment="1">
      <alignment horizontal="center" vertical="center"/>
    </xf>
    <xf numFmtId="0" fontId="34" fillId="35" borderId="108" xfId="0" applyFont="1" applyFill="1" applyBorder="1" applyAlignment="1">
      <alignment horizontal="center" vertical="center"/>
    </xf>
    <xf numFmtId="0" fontId="34" fillId="38" borderId="108" xfId="0" applyFont="1" applyFill="1" applyBorder="1" applyAlignment="1">
      <alignment horizontal="center" vertical="center"/>
    </xf>
    <xf numFmtId="0" fontId="34" fillId="39" borderId="108" xfId="0" applyFont="1" applyFill="1" applyBorder="1" applyAlignment="1">
      <alignment horizontal="center" vertical="center"/>
    </xf>
    <xf numFmtId="0" fontId="34" fillId="40" borderId="108" xfId="0" applyFont="1" applyFill="1" applyBorder="1" applyAlignment="1">
      <alignment horizontal="center" vertical="center"/>
    </xf>
    <xf numFmtId="0" fontId="28" fillId="47" borderId="108" xfId="0" applyFont="1" applyFill="1" applyBorder="1" applyAlignment="1">
      <alignment horizontal="center" vertical="center" wrapText="1"/>
    </xf>
    <xf numFmtId="0" fontId="34" fillId="41" borderId="108" xfId="0" applyFont="1" applyFill="1" applyBorder="1" applyAlignment="1">
      <alignment horizontal="center" vertical="center"/>
    </xf>
    <xf numFmtId="0" fontId="34" fillId="46" borderId="108" xfId="0" applyFont="1" applyFill="1" applyBorder="1" applyAlignment="1">
      <alignment horizontal="center" vertical="center"/>
    </xf>
    <xf numFmtId="0" fontId="34" fillId="43" borderId="108" xfId="0" applyFont="1" applyFill="1" applyBorder="1" applyAlignment="1">
      <alignment horizontal="center" vertical="center"/>
    </xf>
    <xf numFmtId="0" fontId="34" fillId="48" borderId="108" xfId="0" applyFont="1" applyFill="1" applyBorder="1" applyAlignment="1">
      <alignment horizontal="center" vertical="center" wrapText="1"/>
    </xf>
    <xf numFmtId="0" fontId="34" fillId="49" borderId="108" xfId="0" applyFont="1" applyFill="1" applyBorder="1" applyAlignment="1">
      <alignment horizontal="center" vertical="center" wrapText="1"/>
    </xf>
    <xf numFmtId="0" fontId="34" fillId="50" borderId="108" xfId="0" applyFont="1" applyFill="1" applyBorder="1" applyAlignment="1">
      <alignment horizontal="center" vertical="center" wrapText="1"/>
    </xf>
    <xf numFmtId="0" fontId="34" fillId="38" borderId="109" xfId="0" applyFont="1" applyFill="1" applyBorder="1" applyAlignment="1">
      <alignment horizontal="center" vertical="center" wrapText="1"/>
    </xf>
    <xf numFmtId="2" fontId="32" fillId="33" borderId="95" xfId="0" applyNumberFormat="1" applyFont="1" applyFill="1" applyBorder="1" applyAlignment="1">
      <alignment horizontal="center" vertical="center" wrapText="1"/>
    </xf>
    <xf numFmtId="0" fontId="38" fillId="0" borderId="79" xfId="0" applyFont="1" applyBorder="1" applyAlignment="1">
      <alignment vertical="top" wrapText="1"/>
    </xf>
    <xf numFmtId="0" fontId="38" fillId="0" borderId="97" xfId="0" applyFont="1" applyBorder="1" applyAlignment="1">
      <alignment horizontal="center" vertical="top" wrapText="1"/>
    </xf>
    <xf numFmtId="164" fontId="12" fillId="0" borderId="0" xfId="0" applyNumberFormat="1" applyFont="1"/>
    <xf numFmtId="0" fontId="0" fillId="0" borderId="0" xfId="0" applyAlignment="1">
      <alignment horizontal="center"/>
    </xf>
    <xf numFmtId="2" fontId="6" fillId="3" borderId="112" xfId="0" applyNumberFormat="1" applyFont="1" applyFill="1" applyBorder="1" applyAlignment="1">
      <alignment horizontal="center" vertical="center" wrapText="1"/>
    </xf>
    <xf numFmtId="1" fontId="38" fillId="0" borderId="94" xfId="0" applyNumberFormat="1" applyFont="1" applyBorder="1" applyAlignment="1">
      <alignment horizontal="center" vertical="top" wrapText="1"/>
    </xf>
    <xf numFmtId="0" fontId="38" fillId="36" borderId="0" xfId="0" applyFont="1" applyFill="1" applyAlignment="1">
      <alignment horizontal="center" vertical="top" wrapText="1"/>
    </xf>
    <xf numFmtId="0" fontId="34" fillId="36" borderId="0" xfId="0" applyFont="1" applyFill="1" applyAlignment="1">
      <alignment horizontal="center" vertical="center"/>
    </xf>
    <xf numFmtId="0" fontId="34" fillId="52" borderId="83" xfId="0" applyFont="1" applyFill="1" applyBorder="1" applyAlignment="1">
      <alignment horizontal="center" vertical="center" wrapText="1"/>
    </xf>
    <xf numFmtId="0" fontId="34" fillId="52" borderId="83" xfId="0" applyFont="1" applyFill="1" applyBorder="1" applyAlignment="1">
      <alignment horizontal="center" vertical="center"/>
    </xf>
    <xf numFmtId="0" fontId="28" fillId="53" borderId="92" xfId="0" applyFont="1" applyFill="1" applyBorder="1" applyAlignment="1">
      <alignment horizontal="center" vertical="center" wrapText="1"/>
    </xf>
    <xf numFmtId="0" fontId="40" fillId="53" borderId="92" xfId="0" applyFont="1" applyFill="1" applyBorder="1" applyAlignment="1">
      <alignment horizontal="center" vertical="center" wrapText="1"/>
    </xf>
    <xf numFmtId="0" fontId="14" fillId="54" borderId="69" xfId="0" applyFont="1" applyFill="1" applyBorder="1" applyAlignment="1">
      <alignment horizontal="center" vertical="center" wrapText="1"/>
    </xf>
    <xf numFmtId="0" fontId="14" fillId="54" borderId="69" xfId="0" applyFont="1" applyFill="1" applyBorder="1" applyAlignment="1">
      <alignment horizontal="center" vertical="center"/>
    </xf>
    <xf numFmtId="0" fontId="14" fillId="54" borderId="99" xfId="0" applyFont="1" applyFill="1" applyBorder="1" applyAlignment="1">
      <alignment horizontal="center" vertical="center"/>
    </xf>
    <xf numFmtId="0" fontId="14" fillId="54" borderId="70" xfId="0" applyFont="1" applyFill="1" applyBorder="1" applyAlignment="1">
      <alignment horizontal="center" vertical="center"/>
    </xf>
    <xf numFmtId="0" fontId="28" fillId="55" borderId="61" xfId="0" applyFont="1" applyFill="1" applyBorder="1" applyAlignment="1">
      <alignment horizontal="center" vertical="center" wrapText="1"/>
    </xf>
    <xf numFmtId="0" fontId="29" fillId="55" borderId="61" xfId="0" applyFont="1" applyFill="1" applyBorder="1" applyAlignment="1">
      <alignment horizontal="center" vertical="center" wrapText="1"/>
    </xf>
    <xf numFmtId="0" fontId="29" fillId="55" borderId="100" xfId="0" applyFont="1" applyFill="1" applyBorder="1" applyAlignment="1">
      <alignment horizontal="center" vertical="center" wrapText="1"/>
    </xf>
    <xf numFmtId="0" fontId="29" fillId="55" borderId="71" xfId="0" applyFont="1" applyFill="1" applyBorder="1" applyAlignment="1">
      <alignment horizontal="center" vertical="center" wrapText="1"/>
    </xf>
    <xf numFmtId="1" fontId="41" fillId="45" borderId="82" xfId="0" applyNumberFormat="1" applyFont="1" applyFill="1" applyBorder="1" applyAlignment="1">
      <alignment horizontal="center" vertical="center" wrapText="1"/>
    </xf>
    <xf numFmtId="1" fontId="41" fillId="56" borderId="82" xfId="0" applyNumberFormat="1" applyFont="1" applyFill="1" applyBorder="1" applyAlignment="1">
      <alignment horizontal="center" vertical="center" wrapText="1"/>
    </xf>
    <xf numFmtId="0" fontId="14" fillId="54" borderId="103" xfId="0" applyFont="1" applyFill="1" applyBorder="1" applyAlignment="1">
      <alignment horizontal="center" vertical="center"/>
    </xf>
    <xf numFmtId="0" fontId="14" fillId="54" borderId="27" xfId="0" applyFont="1" applyFill="1" applyBorder="1" applyAlignment="1">
      <alignment horizontal="center" vertical="center"/>
    </xf>
    <xf numFmtId="0" fontId="29" fillId="55" borderId="27" xfId="0" applyFont="1" applyFill="1" applyBorder="1" applyAlignment="1">
      <alignment horizontal="center" vertical="center" wrapText="1"/>
    </xf>
    <xf numFmtId="0" fontId="14" fillId="54" borderId="99" xfId="0" applyFont="1" applyFill="1" applyBorder="1" applyAlignment="1">
      <alignment horizontal="center" vertical="center" wrapText="1"/>
    </xf>
    <xf numFmtId="0" fontId="34" fillId="52" borderId="108" xfId="0" applyFont="1" applyFill="1" applyBorder="1" applyAlignment="1">
      <alignment horizontal="center" vertical="center"/>
    </xf>
    <xf numFmtId="0" fontId="40" fillId="53" borderId="80" xfId="0" applyFont="1" applyFill="1" applyBorder="1" applyAlignment="1">
      <alignment horizontal="center" vertical="center" wrapText="1"/>
    </xf>
    <xf numFmtId="0" fontId="28" fillId="55" borderId="100" xfId="0" applyFont="1" applyFill="1" applyBorder="1" applyAlignment="1">
      <alignment horizontal="center" vertical="center" wrapText="1"/>
    </xf>
    <xf numFmtId="2" fontId="6" fillId="3" borderId="106" xfId="0" applyNumberFormat="1" applyFont="1" applyFill="1" applyBorder="1" applyAlignment="1">
      <alignment horizontal="center" vertical="center" wrapText="1"/>
    </xf>
    <xf numFmtId="1" fontId="46" fillId="12" borderId="106" xfId="14" applyNumberFormat="1" applyFont="1" applyFill="1" applyBorder="1" applyAlignment="1">
      <alignment horizontal="center" vertical="center" wrapText="1"/>
    </xf>
    <xf numFmtId="1" fontId="45" fillId="12" borderId="106" xfId="14" applyNumberFormat="1" applyFill="1" applyBorder="1" applyAlignment="1">
      <alignment horizontal="center" vertical="center" wrapText="1"/>
    </xf>
    <xf numFmtId="0" fontId="45" fillId="0" borderId="7" xfId="14" applyFill="1" applyBorder="1" applyAlignment="1">
      <alignment horizontal="center" vertical="top" wrapText="1"/>
    </xf>
    <xf numFmtId="1" fontId="45" fillId="19" borderId="7" xfId="14" applyNumberFormat="1" applyFill="1" applyBorder="1" applyAlignment="1">
      <alignment horizontal="center" vertical="top" wrapText="1"/>
    </xf>
    <xf numFmtId="1" fontId="45" fillId="0" borderId="7" xfId="14" applyNumberFormat="1" applyBorder="1" applyAlignment="1">
      <alignment horizontal="center" vertical="top" wrapText="1"/>
    </xf>
    <xf numFmtId="0" fontId="45" fillId="0" borderId="26" xfId="14" applyBorder="1" applyAlignment="1">
      <alignment horizontal="center" vertical="top" wrapText="1"/>
    </xf>
    <xf numFmtId="1" fontId="41" fillId="0" borderId="82" xfId="0" applyNumberFormat="1" applyFont="1" applyBorder="1" applyAlignment="1">
      <alignment horizontal="center" vertical="center" wrapText="1"/>
    </xf>
    <xf numFmtId="0" fontId="13" fillId="0" borderId="106" xfId="0" applyFont="1" applyBorder="1" applyAlignment="1">
      <alignment horizontal="center" vertical="center" wrapText="1"/>
    </xf>
    <xf numFmtId="0" fontId="13" fillId="0" borderId="106" xfId="0" applyFont="1" applyBorder="1" applyAlignment="1">
      <alignment horizontal="center" vertical="top" wrapText="1"/>
    </xf>
    <xf numFmtId="0" fontId="45" fillId="0" borderId="113" xfId="14" applyBorder="1" applyAlignment="1">
      <alignment horizontal="center" vertical="top" wrapText="1"/>
    </xf>
    <xf numFmtId="0" fontId="45" fillId="0" borderId="19" xfId="14" applyBorder="1" applyAlignment="1">
      <alignment horizontal="center" vertical="top" wrapText="1"/>
    </xf>
    <xf numFmtId="0" fontId="45" fillId="0" borderId="62" xfId="14" applyBorder="1" applyAlignment="1">
      <alignment horizontal="center" vertical="top" wrapText="1"/>
    </xf>
    <xf numFmtId="2" fontId="32" fillId="33" borderId="84" xfId="0" applyNumberFormat="1" applyFont="1" applyFill="1" applyBorder="1" applyAlignment="1">
      <alignment horizontal="center" vertical="center" wrapText="1"/>
    </xf>
    <xf numFmtId="2" fontId="32" fillId="33" borderId="114" xfId="0" applyNumberFormat="1" applyFont="1" applyFill="1" applyBorder="1" applyAlignment="1">
      <alignment horizontal="center" vertical="center" wrapText="1"/>
    </xf>
    <xf numFmtId="0" fontId="38" fillId="0" borderId="86" xfId="0" applyFont="1" applyBorder="1" applyAlignment="1">
      <alignment vertical="top" wrapText="1"/>
    </xf>
    <xf numFmtId="0" fontId="6" fillId="13" borderId="3" xfId="0" applyFont="1" applyFill="1" applyBorder="1" applyAlignment="1">
      <alignment horizontal="center" vertical="center" wrapText="1"/>
    </xf>
    <xf numFmtId="165" fontId="12" fillId="12" borderId="115" xfId="0" applyNumberFormat="1" applyFont="1" applyFill="1" applyBorder="1" applyAlignment="1">
      <alignment horizontal="center" vertical="center"/>
    </xf>
    <xf numFmtId="0" fontId="10" fillId="13" borderId="37" xfId="0" applyFont="1" applyFill="1" applyBorder="1" applyAlignment="1">
      <alignment horizontal="center" vertical="center" wrapText="1"/>
    </xf>
    <xf numFmtId="164" fontId="12" fillId="19" borderId="78" xfId="4" applyFont="1" applyFill="1" applyBorder="1"/>
    <xf numFmtId="164" fontId="12" fillId="0" borderId="78" xfId="4" applyFont="1" applyBorder="1"/>
    <xf numFmtId="0" fontId="10" fillId="13" borderId="3" xfId="0" applyFont="1" applyFill="1" applyBorder="1" applyAlignment="1">
      <alignment horizontal="center" wrapText="1"/>
    </xf>
    <xf numFmtId="0" fontId="10" fillId="13" borderId="4" xfId="0" applyFont="1" applyFill="1" applyBorder="1" applyAlignment="1">
      <alignment horizontal="center" wrapText="1"/>
    </xf>
    <xf numFmtId="0" fontId="6" fillId="13" borderId="27" xfId="0" applyFont="1" applyFill="1" applyBorder="1" applyAlignment="1">
      <alignment horizontal="center" vertical="center" wrapText="1"/>
    </xf>
    <xf numFmtId="2" fontId="32" fillId="33" borderId="27" xfId="0" applyNumberFormat="1" applyFont="1" applyFill="1" applyBorder="1" applyAlignment="1">
      <alignment horizontal="center" vertical="center" wrapText="1"/>
    </xf>
    <xf numFmtId="0" fontId="5" fillId="0" borderId="27" xfId="0" applyFont="1" applyBorder="1"/>
    <xf numFmtId="0" fontId="12" fillId="0" borderId="27" xfId="0" applyFont="1" applyBorder="1"/>
    <xf numFmtId="2" fontId="32" fillId="57" borderId="27" xfId="0" applyNumberFormat="1" applyFont="1" applyFill="1" applyBorder="1" applyAlignment="1">
      <alignment horizontal="center" vertical="center" wrapText="1"/>
    </xf>
    <xf numFmtId="0" fontId="5" fillId="58" borderId="27" xfId="0" applyFont="1" applyFill="1" applyBorder="1"/>
    <xf numFmtId="0" fontId="12" fillId="58" borderId="27" xfId="0" applyFont="1" applyFill="1" applyBorder="1"/>
    <xf numFmtId="0" fontId="0" fillId="58" borderId="27" xfId="0" applyFill="1" applyBorder="1"/>
    <xf numFmtId="0" fontId="38" fillId="51" borderId="79" xfId="0" applyFont="1" applyFill="1" applyBorder="1" applyAlignment="1">
      <alignment vertical="top" wrapText="1"/>
    </xf>
    <xf numFmtId="0" fontId="13" fillId="19" borderId="1" xfId="0" applyFont="1" applyFill="1" applyBorder="1" applyAlignment="1">
      <alignment vertical="top" wrapText="1"/>
    </xf>
    <xf numFmtId="0" fontId="47" fillId="19" borderId="27" xfId="3" applyFont="1" applyFill="1" applyBorder="1" applyAlignment="1">
      <alignment horizontal="right"/>
    </xf>
    <xf numFmtId="2" fontId="12" fillId="18" borderId="116" xfId="0" applyNumberFormat="1" applyFont="1" applyFill="1" applyBorder="1"/>
    <xf numFmtId="0" fontId="14" fillId="23" borderId="117" xfId="0" applyFont="1" applyFill="1" applyBorder="1" applyAlignment="1">
      <alignment horizontal="center" vertical="center"/>
    </xf>
    <xf numFmtId="0" fontId="13" fillId="19" borderId="118" xfId="0" applyFont="1" applyFill="1" applyBorder="1" applyAlignment="1">
      <alignment horizontal="center" vertical="top" wrapText="1"/>
    </xf>
    <xf numFmtId="0" fontId="13" fillId="19" borderId="119" xfId="0" applyFont="1" applyFill="1" applyBorder="1" applyAlignment="1">
      <alignment horizontal="center" vertical="top" wrapText="1"/>
    </xf>
    <xf numFmtId="0" fontId="45" fillId="19" borderId="7" xfId="14" applyFill="1" applyBorder="1" applyAlignment="1">
      <alignment horizontal="center" vertical="top" wrapText="1"/>
    </xf>
    <xf numFmtId="166" fontId="48" fillId="19" borderId="64" xfId="3" applyNumberFormat="1" applyFont="1" applyFill="1" applyBorder="1" applyAlignment="1">
      <alignment horizontal="center"/>
    </xf>
    <xf numFmtId="166" fontId="48" fillId="19" borderId="75" xfId="3" applyNumberFormat="1" applyFont="1" applyFill="1" applyBorder="1" applyAlignment="1">
      <alignment horizontal="center"/>
    </xf>
    <xf numFmtId="0" fontId="49" fillId="19" borderId="27" xfId="3" applyFont="1" applyFill="1" applyBorder="1"/>
    <xf numFmtId="0" fontId="38" fillId="0" borderId="74" xfId="0" applyFont="1" applyBorder="1" applyAlignment="1">
      <alignment horizontal="center" vertical="top" wrapText="1"/>
    </xf>
    <xf numFmtId="1" fontId="50" fillId="56" borderId="82" xfId="0" applyNumberFormat="1" applyFont="1" applyFill="1" applyBorder="1" applyAlignment="1">
      <alignment horizontal="center" vertical="center" wrapText="1"/>
    </xf>
    <xf numFmtId="0" fontId="13" fillId="59" borderId="119" xfId="0" applyFont="1" applyFill="1" applyBorder="1" applyAlignment="1">
      <alignment horizontal="center" vertical="top" wrapText="1"/>
    </xf>
    <xf numFmtId="1" fontId="13" fillId="59" borderId="7" xfId="0" applyNumberFormat="1" applyFont="1" applyFill="1" applyBorder="1" applyAlignment="1">
      <alignment vertical="top" wrapText="1"/>
    </xf>
    <xf numFmtId="0" fontId="45" fillId="59" borderId="7" xfId="14" applyFill="1" applyBorder="1" applyAlignment="1">
      <alignment horizontal="center" vertical="top" wrapText="1"/>
    </xf>
    <xf numFmtId="0" fontId="13" fillId="59" borderId="1" xfId="0" applyFont="1" applyFill="1" applyBorder="1" applyAlignment="1">
      <alignment horizontal="center" vertical="center" wrapText="1"/>
    </xf>
    <xf numFmtId="0" fontId="13" fillId="59" borderId="7" xfId="0" applyFont="1" applyFill="1" applyBorder="1" applyAlignment="1">
      <alignment horizontal="center" vertical="top" wrapText="1"/>
    </xf>
    <xf numFmtId="0" fontId="13" fillId="59" borderId="2" xfId="0" applyFont="1" applyFill="1" applyBorder="1" applyAlignment="1">
      <alignment horizontal="center" vertical="top" wrapText="1"/>
    </xf>
    <xf numFmtId="0" fontId="13" fillId="59" borderId="118" xfId="0" applyFont="1" applyFill="1" applyBorder="1" applyAlignment="1">
      <alignment horizontal="center" vertical="top" wrapText="1"/>
    </xf>
    <xf numFmtId="0" fontId="13" fillId="59" borderId="32" xfId="0" applyFont="1" applyFill="1" applyBorder="1" applyAlignment="1">
      <alignment horizontal="center" vertical="top" wrapText="1"/>
    </xf>
    <xf numFmtId="167" fontId="18" fillId="0" borderId="27" xfId="0" applyNumberFormat="1" applyFont="1" applyBorder="1"/>
    <xf numFmtId="2" fontId="6" fillId="13" borderId="1" xfId="0" applyNumberFormat="1" applyFont="1" applyFill="1" applyBorder="1" applyAlignment="1">
      <alignment vertical="center" wrapText="1"/>
    </xf>
    <xf numFmtId="165" fontId="13" fillId="59" borderId="26" xfId="1" applyNumberFormat="1" applyFont="1" applyFill="1" applyBorder="1" applyAlignment="1">
      <alignment horizontal="center" vertical="center" wrapText="1"/>
    </xf>
    <xf numFmtId="44" fontId="12" fillId="59" borderId="27" xfId="5" applyFont="1" applyFill="1" applyBorder="1"/>
    <xf numFmtId="165" fontId="12" fillId="59" borderId="27" xfId="0" applyNumberFormat="1" applyFont="1" applyFill="1" applyBorder="1"/>
    <xf numFmtId="2" fontId="12" fillId="59" borderId="27" xfId="5" applyNumberFormat="1" applyFont="1" applyFill="1" applyBorder="1"/>
    <xf numFmtId="2" fontId="12" fillId="19" borderId="27" xfId="5" applyNumberFormat="1" applyFont="1" applyFill="1" applyBorder="1"/>
    <xf numFmtId="0" fontId="34" fillId="61" borderId="83" xfId="0" applyFont="1" applyFill="1" applyBorder="1" applyAlignment="1">
      <alignment horizontal="center" vertical="center" wrapText="1"/>
    </xf>
    <xf numFmtId="0" fontId="34" fillId="61" borderId="83" xfId="0" applyFont="1" applyFill="1" applyBorder="1" applyAlignment="1">
      <alignment horizontal="center" vertical="center"/>
    </xf>
    <xf numFmtId="0" fontId="28" fillId="62" borderId="83" xfId="0" applyFont="1" applyFill="1" applyBorder="1" applyAlignment="1">
      <alignment horizontal="center" vertical="center" wrapText="1"/>
    </xf>
    <xf numFmtId="0" fontId="28" fillId="62" borderId="83" xfId="0" applyFont="1" applyFill="1" applyBorder="1" applyAlignment="1">
      <alignment horizontal="center" vertical="center"/>
    </xf>
    <xf numFmtId="0" fontId="34" fillId="63" borderId="83" xfId="0" applyFont="1" applyFill="1" applyBorder="1" applyAlignment="1">
      <alignment horizontal="center" vertical="center" wrapText="1"/>
    </xf>
    <xf numFmtId="0" fontId="34" fillId="63" borderId="83" xfId="0" applyFont="1" applyFill="1" applyBorder="1" applyAlignment="1">
      <alignment horizontal="center" vertical="center"/>
    </xf>
    <xf numFmtId="2" fontId="12" fillId="18" borderId="98" xfId="0" applyNumberFormat="1" applyFont="1" applyFill="1" applyBorder="1"/>
    <xf numFmtId="2" fontId="18" fillId="0" borderId="101" xfId="0" applyNumberFormat="1" applyFont="1" applyBorder="1"/>
    <xf numFmtId="0" fontId="14" fillId="23" borderId="120" xfId="0" applyFont="1" applyFill="1" applyBorder="1" applyAlignment="1">
      <alignment horizontal="center" vertical="center"/>
    </xf>
    <xf numFmtId="0" fontId="14" fillId="24" borderId="121" xfId="0" applyFont="1" applyFill="1" applyBorder="1" applyAlignment="1">
      <alignment horizontal="center" vertical="center"/>
    </xf>
    <xf numFmtId="0" fontId="14" fillId="54" borderId="121" xfId="0" applyFont="1" applyFill="1" applyBorder="1" applyAlignment="1">
      <alignment horizontal="center" vertical="center"/>
    </xf>
    <xf numFmtId="0" fontId="14" fillId="25" borderId="121" xfId="0" applyFont="1" applyFill="1" applyBorder="1" applyAlignment="1">
      <alignment horizontal="center" vertical="center"/>
    </xf>
    <xf numFmtId="0" fontId="14" fillId="27" borderId="121" xfId="0" applyFont="1" applyFill="1" applyBorder="1" applyAlignment="1">
      <alignment horizontal="center" vertical="center"/>
    </xf>
    <xf numFmtId="0" fontId="14" fillId="26" borderId="121" xfId="0" applyFont="1" applyFill="1" applyBorder="1" applyAlignment="1">
      <alignment horizontal="center" vertical="center"/>
    </xf>
    <xf numFmtId="0" fontId="28" fillId="30" borderId="121" xfId="0" applyFont="1" applyFill="1" applyBorder="1" applyAlignment="1">
      <alignment horizontal="center" vertical="center" wrapText="1"/>
    </xf>
    <xf numFmtId="0" fontId="14" fillId="13" borderId="121" xfId="0" applyFont="1" applyFill="1" applyBorder="1" applyAlignment="1">
      <alignment horizontal="center" vertical="center"/>
    </xf>
    <xf numFmtId="0" fontId="14" fillId="28" borderId="121" xfId="0" applyFont="1" applyFill="1" applyBorder="1" applyAlignment="1">
      <alignment horizontal="center" vertical="center"/>
    </xf>
    <xf numFmtId="0" fontId="14" fillId="29" borderId="121" xfId="0" applyFont="1" applyFill="1" applyBorder="1" applyAlignment="1">
      <alignment horizontal="center" vertical="center"/>
    </xf>
    <xf numFmtId="0" fontId="14" fillId="15" borderId="121" xfId="0" applyFont="1" applyFill="1" applyBorder="1" applyAlignment="1">
      <alignment horizontal="center" vertical="center" wrapText="1"/>
    </xf>
    <xf numFmtId="0" fontId="14" fillId="16" borderId="121" xfId="0" applyFont="1" applyFill="1" applyBorder="1" applyAlignment="1">
      <alignment horizontal="center" vertical="center" wrapText="1"/>
    </xf>
    <xf numFmtId="0" fontId="14" fillId="17" borderId="121" xfId="0" applyFont="1" applyFill="1" applyBorder="1" applyAlignment="1">
      <alignment horizontal="center" vertical="center" wrapText="1"/>
    </xf>
    <xf numFmtId="0" fontId="14" fillId="7" borderId="122" xfId="0" applyFont="1" applyFill="1" applyBorder="1" applyAlignment="1">
      <alignment horizontal="center" vertical="center" wrapText="1"/>
    </xf>
    <xf numFmtId="1" fontId="51" fillId="0" borderId="94" xfId="0" applyNumberFormat="1" applyFont="1" applyBorder="1" applyAlignment="1">
      <alignment vertical="top" wrapText="1"/>
    </xf>
    <xf numFmtId="0" fontId="38" fillId="51" borderId="79" xfId="0" applyFont="1" applyFill="1" applyBorder="1" applyAlignment="1">
      <alignment horizontal="center" vertical="top" wrapText="1"/>
    </xf>
    <xf numFmtId="0" fontId="13" fillId="19" borderId="123" xfId="0" applyFont="1" applyFill="1" applyBorder="1" applyAlignment="1">
      <alignment horizontal="center" vertical="top" wrapText="1"/>
    </xf>
    <xf numFmtId="0" fontId="38" fillId="51" borderId="0" xfId="0" applyFont="1" applyFill="1" applyAlignment="1">
      <alignment horizontal="center" vertical="top" wrapText="1"/>
    </xf>
    <xf numFmtId="0" fontId="38" fillId="51" borderId="84" xfId="0" applyFont="1" applyFill="1" applyBorder="1" applyAlignment="1">
      <alignment vertical="top" wrapText="1"/>
    </xf>
    <xf numFmtId="0" fontId="13" fillId="19" borderId="7" xfId="0" applyFont="1" applyFill="1" applyBorder="1" applyAlignment="1">
      <alignment vertical="top" wrapText="1"/>
    </xf>
    <xf numFmtId="0" fontId="38" fillId="51" borderId="124" xfId="0" applyFont="1" applyFill="1" applyBorder="1" applyAlignment="1">
      <alignment vertical="top" wrapText="1"/>
    </xf>
    <xf numFmtId="0" fontId="38" fillId="51" borderId="125" xfId="0" applyFont="1" applyFill="1" applyBorder="1" applyAlignment="1">
      <alignment vertical="top" wrapText="1"/>
    </xf>
    <xf numFmtId="0" fontId="13" fillId="19" borderId="126" xfId="0" applyFont="1" applyFill="1" applyBorder="1" applyAlignment="1">
      <alignment vertical="top" wrapText="1"/>
    </xf>
    <xf numFmtId="0" fontId="34" fillId="35" borderId="110" xfId="0" applyFont="1" applyFill="1" applyBorder="1" applyAlignment="1">
      <alignment horizontal="center" vertical="center" wrapText="1"/>
    </xf>
    <xf numFmtId="0" fontId="34" fillId="52" borderId="110" xfId="0" applyFont="1" applyFill="1" applyBorder="1" applyAlignment="1">
      <alignment horizontal="center" vertical="center" wrapText="1"/>
    </xf>
    <xf numFmtId="0" fontId="34" fillId="38" borderId="110" xfId="0" applyFont="1" applyFill="1" applyBorder="1" applyAlignment="1">
      <alignment horizontal="center" vertical="center" wrapText="1"/>
    </xf>
    <xf numFmtId="0" fontId="34" fillId="39" borderId="110" xfId="0" applyFont="1" applyFill="1" applyBorder="1" applyAlignment="1">
      <alignment horizontal="center" vertical="center" wrapText="1"/>
    </xf>
    <xf numFmtId="0" fontId="34" fillId="40" borderId="110" xfId="0" applyFont="1" applyFill="1" applyBorder="1" applyAlignment="1">
      <alignment horizontal="center" vertical="center" wrapText="1"/>
    </xf>
    <xf numFmtId="0" fontId="39" fillId="47" borderId="110" xfId="0" applyFont="1" applyFill="1" applyBorder="1" applyAlignment="1">
      <alignment horizontal="center" vertical="center" wrapText="1"/>
    </xf>
    <xf numFmtId="0" fontId="34" fillId="41" borderId="110" xfId="0" applyFont="1" applyFill="1" applyBorder="1" applyAlignment="1">
      <alignment horizontal="center" vertical="center" wrapText="1"/>
    </xf>
    <xf numFmtId="0" fontId="28" fillId="42" borderId="110" xfId="0" applyFont="1" applyFill="1" applyBorder="1" applyAlignment="1">
      <alignment horizontal="center" vertical="center" wrapText="1"/>
    </xf>
    <xf numFmtId="0" fontId="34" fillId="43" borderId="110" xfId="0" applyFont="1" applyFill="1" applyBorder="1" applyAlignment="1">
      <alignment horizontal="center" vertical="center" wrapText="1"/>
    </xf>
    <xf numFmtId="0" fontId="35" fillId="48" borderId="110" xfId="0" applyFont="1" applyFill="1" applyBorder="1" applyAlignment="1">
      <alignment horizontal="center" vertical="center" wrapText="1"/>
    </xf>
    <xf numFmtId="0" fontId="35" fillId="49" borderId="110" xfId="0" applyFont="1" applyFill="1" applyBorder="1" applyAlignment="1">
      <alignment horizontal="center" vertical="center" wrapText="1"/>
    </xf>
    <xf numFmtId="0" fontId="35" fillId="50" borderId="110" xfId="0" applyFont="1" applyFill="1" applyBorder="1" applyAlignment="1">
      <alignment horizontal="center" vertical="center" wrapText="1"/>
    </xf>
    <xf numFmtId="0" fontId="35" fillId="38" borderId="111" xfId="0" applyFont="1" applyFill="1" applyBorder="1" applyAlignment="1">
      <alignment horizontal="center" vertical="center" wrapText="1"/>
    </xf>
    <xf numFmtId="0" fontId="34" fillId="35" borderId="127" xfId="0" applyFont="1" applyFill="1" applyBorder="1" applyAlignment="1">
      <alignment horizontal="center" vertical="center" wrapText="1"/>
    </xf>
    <xf numFmtId="0" fontId="34" fillId="52" borderId="127" xfId="0" applyFont="1" applyFill="1" applyBorder="1" applyAlignment="1">
      <alignment horizontal="center" vertical="center" wrapText="1"/>
    </xf>
    <xf numFmtId="0" fontId="28" fillId="53" borderId="0" xfId="0" applyFont="1" applyFill="1" applyAlignment="1">
      <alignment horizontal="center" vertical="center" wrapText="1"/>
    </xf>
    <xf numFmtId="0" fontId="34" fillId="38" borderId="127" xfId="0" applyFont="1" applyFill="1" applyBorder="1" applyAlignment="1">
      <alignment horizontal="center" vertical="center" wrapText="1"/>
    </xf>
    <xf numFmtId="0" fontId="34" fillId="39" borderId="127" xfId="0" applyFont="1" applyFill="1" applyBorder="1" applyAlignment="1">
      <alignment horizontal="center" vertical="center" wrapText="1"/>
    </xf>
    <xf numFmtId="0" fontId="34" fillId="40" borderId="127" xfId="0" applyFont="1" applyFill="1" applyBorder="1" applyAlignment="1">
      <alignment horizontal="center" vertical="center" wrapText="1"/>
    </xf>
    <xf numFmtId="0" fontId="39" fillId="47" borderId="127" xfId="0" applyFont="1" applyFill="1" applyBorder="1" applyAlignment="1">
      <alignment horizontal="center" vertical="center" wrapText="1"/>
    </xf>
    <xf numFmtId="0" fontId="34" fillId="41" borderId="127" xfId="0" applyFont="1" applyFill="1" applyBorder="1" applyAlignment="1">
      <alignment horizontal="center" vertical="center" wrapText="1"/>
    </xf>
    <xf numFmtId="0" fontId="28" fillId="42" borderId="127" xfId="0" applyFont="1" applyFill="1" applyBorder="1" applyAlignment="1">
      <alignment horizontal="center" vertical="center" wrapText="1"/>
    </xf>
    <xf numFmtId="0" fontId="34" fillId="43" borderId="127" xfId="0" applyFont="1" applyFill="1" applyBorder="1" applyAlignment="1">
      <alignment horizontal="center" vertical="center" wrapText="1"/>
    </xf>
    <xf numFmtId="0" fontId="35" fillId="48" borderId="127" xfId="0" applyFont="1" applyFill="1" applyBorder="1" applyAlignment="1">
      <alignment horizontal="center" vertical="center" wrapText="1"/>
    </xf>
    <xf numFmtId="0" fontId="35" fillId="49" borderId="127" xfId="0" applyFont="1" applyFill="1" applyBorder="1" applyAlignment="1">
      <alignment horizontal="center" vertical="center" wrapText="1"/>
    </xf>
    <xf numFmtId="0" fontId="35" fillId="50" borderId="127" xfId="0" applyFont="1" applyFill="1" applyBorder="1" applyAlignment="1">
      <alignment horizontal="center" vertical="center" wrapText="1"/>
    </xf>
    <xf numFmtId="0" fontId="35" fillId="38" borderId="128" xfId="0" applyFont="1" applyFill="1" applyBorder="1" applyAlignment="1">
      <alignment horizontal="center" vertical="center" wrapText="1"/>
    </xf>
    <xf numFmtId="2" fontId="10" fillId="13" borderId="45" xfId="0" applyNumberFormat="1" applyFont="1" applyFill="1" applyBorder="1" applyAlignment="1">
      <alignment horizontal="center" vertical="center" wrapText="1"/>
    </xf>
    <xf numFmtId="2" fontId="10" fillId="13" borderId="7" xfId="0" applyNumberFormat="1" applyFont="1" applyFill="1" applyBorder="1" applyAlignment="1">
      <alignment horizontal="center" wrapText="1"/>
    </xf>
    <xf numFmtId="0" fontId="10" fillId="13" borderId="7" xfId="0" applyFont="1" applyFill="1" applyBorder="1" applyAlignment="1">
      <alignment horizontal="center" wrapText="1"/>
    </xf>
    <xf numFmtId="1" fontId="52" fillId="60" borderId="82" xfId="0" applyNumberFormat="1" applyFont="1" applyFill="1" applyBorder="1" applyAlignment="1">
      <alignment horizontal="center" vertical="center" wrapText="1"/>
    </xf>
    <xf numFmtId="44" fontId="12" fillId="0" borderId="27" xfId="5" applyFont="1" applyFill="1" applyBorder="1"/>
    <xf numFmtId="0" fontId="28" fillId="65" borderId="99" xfId="0" applyFont="1" applyFill="1" applyBorder="1" applyAlignment="1">
      <alignment horizontal="center" vertical="center"/>
    </xf>
    <xf numFmtId="0" fontId="14" fillId="64" borderId="83" xfId="0" applyFont="1" applyFill="1" applyBorder="1" applyAlignment="1">
      <alignment horizontal="center" vertical="center" wrapText="1"/>
    </xf>
    <xf numFmtId="1" fontId="52" fillId="60" borderId="79" xfId="0" applyNumberFormat="1" applyFont="1" applyFill="1" applyBorder="1" applyAlignment="1">
      <alignment horizontal="center" vertical="center" wrapText="1"/>
    </xf>
    <xf numFmtId="1" fontId="45" fillId="0" borderId="28" xfId="14" applyNumberFormat="1" applyBorder="1" applyAlignment="1">
      <alignment horizontal="center" vertical="top" wrapText="1"/>
    </xf>
    <xf numFmtId="0" fontId="38" fillId="0" borderId="129" xfId="0" applyFont="1" applyBorder="1" applyAlignment="1">
      <alignment horizontal="center" vertical="center" wrapText="1"/>
    </xf>
    <xf numFmtId="0" fontId="38" fillId="0" borderId="129" xfId="0" applyFont="1" applyBorder="1" applyAlignment="1">
      <alignment horizontal="center" vertical="top" wrapText="1"/>
    </xf>
    <xf numFmtId="0" fontId="38" fillId="0" borderId="130" xfId="0" applyFont="1" applyBorder="1" applyAlignment="1">
      <alignment horizontal="center" vertical="top" wrapText="1"/>
    </xf>
    <xf numFmtId="2" fontId="32" fillId="33" borderId="97" xfId="0" applyNumberFormat="1" applyFont="1" applyFill="1" applyBorder="1" applyAlignment="1">
      <alignment horizontal="center" vertical="center" wrapText="1"/>
    </xf>
    <xf numFmtId="0" fontId="34" fillId="34" borderId="131" xfId="0" applyFont="1" applyFill="1" applyBorder="1" applyAlignment="1">
      <alignment horizontal="center" vertical="center" wrapText="1"/>
    </xf>
    <xf numFmtId="2" fontId="32" fillId="33" borderId="132" xfId="0" applyNumberFormat="1" applyFont="1" applyFill="1" applyBorder="1" applyAlignment="1">
      <alignment horizontal="center" vertical="center" wrapText="1"/>
    </xf>
    <xf numFmtId="2" fontId="32" fillId="33" borderId="129" xfId="0" applyNumberFormat="1" applyFont="1" applyFill="1" applyBorder="1" applyAlignment="1">
      <alignment horizontal="center" vertical="center" wrapText="1"/>
    </xf>
    <xf numFmtId="2" fontId="32" fillId="33" borderId="130" xfId="0" applyNumberFormat="1" applyFont="1" applyFill="1" applyBorder="1" applyAlignment="1">
      <alignment horizontal="center" vertical="center" wrapText="1"/>
    </xf>
    <xf numFmtId="0" fontId="34" fillId="34" borderId="133" xfId="0" applyFont="1" applyFill="1" applyBorder="1" applyAlignment="1">
      <alignment horizontal="center" vertical="center" wrapText="1"/>
    </xf>
    <xf numFmtId="0" fontId="38" fillId="0" borderId="134" xfId="0" applyFont="1" applyBorder="1" applyAlignment="1">
      <alignment horizontal="center" vertical="top" wrapText="1"/>
    </xf>
    <xf numFmtId="0" fontId="29" fillId="55" borderId="121" xfId="0" applyFont="1" applyFill="1" applyBorder="1" applyAlignment="1">
      <alignment horizontal="center" vertical="center" wrapText="1"/>
    </xf>
    <xf numFmtId="165" fontId="13" fillId="0" borderId="64" xfId="1" applyNumberFormat="1" applyFont="1" applyBorder="1" applyAlignment="1">
      <alignment horizontal="center" vertical="center" wrapText="1"/>
    </xf>
    <xf numFmtId="2" fontId="10" fillId="13" borderId="135" xfId="0" applyNumberFormat="1" applyFont="1" applyFill="1" applyBorder="1" applyAlignment="1">
      <alignment horizontal="center" vertical="center" wrapText="1"/>
    </xf>
    <xf numFmtId="0" fontId="6" fillId="13" borderId="72" xfId="0" applyFont="1" applyFill="1" applyBorder="1" applyAlignment="1">
      <alignment horizontal="center" vertical="center" wrapText="1"/>
    </xf>
    <xf numFmtId="165" fontId="12" fillId="0" borderId="136" xfId="0" applyNumberFormat="1" applyFont="1" applyBorder="1"/>
    <xf numFmtId="2" fontId="10" fillId="13" borderId="28" xfId="0" applyNumberFormat="1" applyFont="1" applyFill="1" applyBorder="1" applyAlignment="1">
      <alignment horizontal="center" wrapText="1"/>
    </xf>
    <xf numFmtId="0" fontId="10" fillId="13" borderId="29" xfId="0" applyFont="1" applyFill="1" applyBorder="1" applyAlignment="1">
      <alignment horizontal="center" wrapText="1"/>
    </xf>
    <xf numFmtId="0" fontId="10" fillId="13" borderId="31" xfId="0" applyFont="1" applyFill="1" applyBorder="1" applyAlignment="1">
      <alignment horizontal="center" wrapText="1"/>
    </xf>
    <xf numFmtId="2" fontId="32" fillId="33" borderId="64" xfId="0" applyNumberFormat="1" applyFont="1" applyFill="1" applyBorder="1" applyAlignment="1">
      <alignment horizontal="center" vertical="center" wrapText="1"/>
    </xf>
    <xf numFmtId="1" fontId="38" fillId="19" borderId="94" xfId="0" applyNumberFormat="1" applyFont="1" applyFill="1" applyBorder="1" applyAlignment="1">
      <alignment vertical="top" wrapText="1"/>
    </xf>
    <xf numFmtId="1" fontId="52" fillId="56" borderId="79" xfId="0" applyNumberFormat="1" applyFont="1" applyFill="1" applyBorder="1" applyAlignment="1">
      <alignment horizontal="center" vertical="center" wrapText="1"/>
    </xf>
    <xf numFmtId="0" fontId="38" fillId="19" borderId="94" xfId="0" applyFont="1" applyFill="1" applyBorder="1" applyAlignment="1">
      <alignment horizontal="center" vertical="center" wrapText="1"/>
    </xf>
    <xf numFmtId="0" fontId="38" fillId="19" borderId="94" xfId="0" applyFont="1" applyFill="1" applyBorder="1" applyAlignment="1">
      <alignment horizontal="center" vertical="top" wrapText="1"/>
    </xf>
    <xf numFmtId="0" fontId="38" fillId="19" borderId="86" xfId="0" applyFont="1" applyFill="1" applyBorder="1" applyAlignment="1">
      <alignment horizontal="center" vertical="top" wrapText="1"/>
    </xf>
    <xf numFmtId="0" fontId="38" fillId="19" borderId="96" xfId="0" applyFont="1" applyFill="1" applyBorder="1" applyAlignment="1">
      <alignment horizontal="center" vertical="top" wrapText="1"/>
    </xf>
    <xf numFmtId="0" fontId="31" fillId="0" borderId="79" xfId="0" applyFont="1" applyBorder="1" applyAlignment="1">
      <alignment horizontal="center" vertical="center"/>
    </xf>
    <xf numFmtId="0" fontId="19" fillId="0" borderId="80" xfId="0" applyFont="1" applyBorder="1"/>
    <xf numFmtId="0" fontId="19" fillId="0" borderId="81" xfId="0" applyFont="1" applyBorder="1"/>
    <xf numFmtId="0" fontId="31" fillId="0" borderId="8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6" fillId="44" borderId="79" xfId="0" applyFont="1" applyFill="1" applyBorder="1" applyAlignment="1">
      <alignment horizontal="center" vertical="center" wrapText="1"/>
    </xf>
    <xf numFmtId="0" fontId="37" fillId="44" borderId="79" xfId="0" applyFont="1" applyFill="1" applyBorder="1" applyAlignment="1">
      <alignment horizontal="center" vertical="center" wrapText="1"/>
    </xf>
    <xf numFmtId="0" fontId="37" fillId="44" borderId="80" xfId="0" applyFont="1" applyFill="1" applyBorder="1" applyAlignment="1">
      <alignment horizontal="center" vertical="center" wrapText="1"/>
    </xf>
    <xf numFmtId="0" fontId="37" fillId="44" borderId="8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</cellXfs>
  <cellStyles count="28">
    <cellStyle name="Lien hypertexte" xfId="14" builtinId="8"/>
    <cellStyle name="Milliers" xfId="4" builtinId="3"/>
    <cellStyle name="Milliers 2" xfId="20" xr:uid="{1FBB7F75-9362-4E1E-ADCC-F9B6E0CD8FAD}"/>
    <cellStyle name="Monétaire" xfId="5" builtinId="4"/>
    <cellStyle name="Monétaire 2" xfId="12" xr:uid="{B2FF3048-CB89-41F4-B2C6-4F5741D6CEE7}"/>
    <cellStyle name="Monétaire 2 2" xfId="26" xr:uid="{AF7E3CE0-71BC-4E6F-970F-EFBD5136249B}"/>
    <cellStyle name="Monétaire 2 3" xfId="19" xr:uid="{42C08CA9-49A4-43F6-9412-230C9245E681}"/>
    <cellStyle name="Monétaire 3" xfId="21" xr:uid="{3C2F84BD-DE8E-493A-A77C-E86D0854FEDB}"/>
    <cellStyle name="Normal" xfId="0" builtinId="0"/>
    <cellStyle name="Normal 2" xfId="1" xr:uid="{00000000-0005-0000-0000-000003000000}"/>
    <cellStyle name="Normal 2 2" xfId="3" xr:uid="{00000000-0005-0000-0000-000004000000}"/>
    <cellStyle name="Normal 2 2 2" xfId="11" xr:uid="{66ACF007-422E-47E8-BCE6-3ACD716175D7}"/>
    <cellStyle name="Normal 2 2 3" xfId="8" xr:uid="{6E889FFF-CFB5-4302-92E1-F9BBD701FB20}"/>
    <cellStyle name="Normal 2 2 3 2" xfId="24" xr:uid="{F71254C2-CDE8-4216-A3BB-7AF611639F71}"/>
    <cellStyle name="Normal 2 2 4" xfId="17" xr:uid="{A46A79A1-2041-4114-8904-406DCBD91E7F}"/>
    <cellStyle name="Normal 2 3" xfId="9" xr:uid="{809742B2-3F39-42DB-AA34-0F37D5D6A7EE}"/>
    <cellStyle name="Normal 3" xfId="2" xr:uid="{00000000-0005-0000-0000-000005000000}"/>
    <cellStyle name="Normal 3 2" xfId="10" xr:uid="{34660F58-8F6D-467C-B092-4A5F3B5ADA61}"/>
    <cellStyle name="Normal 3 2 2" xfId="25" xr:uid="{3EC4A17C-9A39-4933-905F-60063DACB04C}"/>
    <cellStyle name="Normal 3 3" xfId="18" xr:uid="{8EC9A72C-2C51-44F9-A4B9-95D91E89F748}"/>
    <cellStyle name="Normal 4" xfId="6" xr:uid="{89321061-6331-4555-9B33-3B9D774B7BCE}"/>
    <cellStyle name="Normal 4 2" xfId="22" xr:uid="{9391EAD3-9970-4DEE-92B5-02055F4E63BF}"/>
    <cellStyle name="Normal 5" xfId="15" xr:uid="{6A343A6F-F611-46E6-9764-9681CC3935D9}"/>
    <cellStyle name="Normal 6" xfId="27" xr:uid="{46DDE6B2-9058-480F-A69B-0B7249F6FB14}"/>
    <cellStyle name="Pourcentage 2" xfId="7" xr:uid="{BF9B6183-A432-47E3-A99F-E2A82BF14525}"/>
    <cellStyle name="Pourcentage 2 2" xfId="13" xr:uid="{3408E7BD-05BF-436E-92C8-1E45DA9F11FA}"/>
    <cellStyle name="Pourcentage 2 3" xfId="23" xr:uid="{3151DC34-B9B0-4686-8BCE-148CC7B481DE}"/>
    <cellStyle name="Pourcentage 3" xfId="16" xr:uid="{DA550224-CC6C-4B7F-8176-070854A2321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D7D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BB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F8EC"/>
      <color rgb="FF9751CB"/>
      <color rgb="FFFF5D5D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olxholds.com/catalogue/prises/v-pure-2-0/moguls-2-2-2/" TargetMode="External"/><Relationship Id="rId21" Type="http://schemas.openxmlformats.org/officeDocument/2006/relationships/hyperlink" Target="https://volxholds.com/catalogue/volumes/v-wood/starsystem-2-2/" TargetMode="External"/><Relationship Id="rId42" Type="http://schemas.openxmlformats.org/officeDocument/2006/relationships/hyperlink" Target="https://volxholds.com/catalogue/prises/power/mega-sloper-5-2/" TargetMode="External"/><Relationship Id="rId63" Type="http://schemas.openxmlformats.org/officeDocument/2006/relationships/hyperlink" Target="https://volxholds.com/catalogue/prises/v-pure-2-0/diktat/" TargetMode="External"/><Relationship Id="rId84" Type="http://schemas.openxmlformats.org/officeDocument/2006/relationships/hyperlink" Target="https://volxholds.com/catalogue/prises/v-pure-2-0/illusion-2-2-2/" TargetMode="External"/><Relationship Id="rId138" Type="http://schemas.openxmlformats.org/officeDocument/2006/relationships/hyperlink" Target="https://volxholds.com/catalogue/prises/v-base/ligne-cracks/gravity-2-2-2/" TargetMode="External"/><Relationship Id="rId159" Type="http://schemas.openxmlformats.org/officeDocument/2006/relationships/hyperlink" Target="https://volxholds.com/catalogue/prises/v-base/ligne-desert/camp-4-2-2-2/" TargetMode="External"/><Relationship Id="rId170" Type="http://schemas.openxmlformats.org/officeDocument/2006/relationships/hyperlink" Target="https://volxholds.com/catalogue/prises/v-base/ligne-desert/moab-2-2-2/" TargetMode="External"/><Relationship Id="rId191" Type="http://schemas.openxmlformats.org/officeDocument/2006/relationships/hyperlink" Target="https://volxholds.com/catalogue/prises/v-base/ligne-limestone/dino-spine-2-2-2/" TargetMode="External"/><Relationship Id="rId205" Type="http://schemas.openxmlformats.org/officeDocument/2006/relationships/hyperlink" Target="https://volxholds.com/catalogue/prises/v-base/ligne-bleau/cuvier-2-2-2/" TargetMode="External"/><Relationship Id="rId226" Type="http://schemas.openxmlformats.org/officeDocument/2006/relationships/hyperlink" Target="https://volxholds.com/catalogue/prises/marque-inspir/vlc-3/" TargetMode="External"/><Relationship Id="rId107" Type="http://schemas.openxmlformats.org/officeDocument/2006/relationships/hyperlink" Target="https://volxholds.com/catalogue/prises/v-pure-2-0/opales-2-2-2/" TargetMode="External"/><Relationship Id="rId11" Type="http://schemas.openxmlformats.org/officeDocument/2006/relationships/hyperlink" Target="https://volxholds.com/catalogue/volumes/v-wood/delta-2-2/" TargetMode="External"/><Relationship Id="rId32" Type="http://schemas.openxmlformats.org/officeDocument/2006/relationships/hyperlink" Target="https://volxholds.com/catalogue/prises/power/incut-edges-1-2/" TargetMode="External"/><Relationship Id="rId53" Type="http://schemas.openxmlformats.org/officeDocument/2006/relationships/hyperlink" Target="https://volxholds.com/catalogue/prises/v-pure-2-0/feetish-2-2-2/" TargetMode="External"/><Relationship Id="rId74" Type="http://schemas.openxmlformats.org/officeDocument/2006/relationships/hyperlink" Target="https://volxholds.com/catalogue/prises/v-pure-2-0/rift-2-2/" TargetMode="External"/><Relationship Id="rId128" Type="http://schemas.openxmlformats.org/officeDocument/2006/relationships/hyperlink" Target="https://volxholds.com/catalogue/prises/v-pure-2-0/badtrip-2/" TargetMode="External"/><Relationship Id="rId149" Type="http://schemas.openxmlformats.org/officeDocument/2006/relationships/hyperlink" Target="https://volxholds.com/catalogue/prises/v-base/ligne-cracks/axiom-2-2-2/" TargetMode="External"/><Relationship Id="rId5" Type="http://schemas.openxmlformats.org/officeDocument/2006/relationships/hyperlink" Target="https://volxholds.com/catalogue/volumes/v-wood/delta-6-2/" TargetMode="External"/><Relationship Id="rId95" Type="http://schemas.openxmlformats.org/officeDocument/2006/relationships/hyperlink" Target="https://volxholds.com/catalogue/prises/v-pure-2-0/grabber-2-2-2/" TargetMode="External"/><Relationship Id="rId160" Type="http://schemas.openxmlformats.org/officeDocument/2006/relationships/hyperlink" Target="https://volxholds.com/catalogue/prises/v-base/ligne-desert/taos-2-2/" TargetMode="External"/><Relationship Id="rId181" Type="http://schemas.openxmlformats.org/officeDocument/2006/relationships/hyperlink" Target="https://volxholds.com/catalogue/prises/v-base/ligne-limestone/styx-2-2-2/" TargetMode="External"/><Relationship Id="rId216" Type="http://schemas.openxmlformats.org/officeDocument/2006/relationships/hyperlink" Target="https://volxholds.com/catalogue/prises/v-training/slopers-4-2/" TargetMode="External"/><Relationship Id="rId237" Type="http://schemas.openxmlformats.org/officeDocument/2006/relationships/hyperlink" Target="https://volxholds.com/catalogue/prises/prises-packs/6a/" TargetMode="External"/><Relationship Id="rId22" Type="http://schemas.openxmlformats.org/officeDocument/2006/relationships/hyperlink" Target="https://volxholds.com/catalogue/volumes/v-wood/starsystem-3-2/" TargetMode="External"/><Relationship Id="rId43" Type="http://schemas.openxmlformats.org/officeDocument/2006/relationships/hyperlink" Target="https://volxholds.com/catalogue/prises/power/moon-1-2/" TargetMode="External"/><Relationship Id="rId64" Type="http://schemas.openxmlformats.org/officeDocument/2006/relationships/hyperlink" Target="https://volxholds.com/catalogue/prises/v-pure-2-0/trainer-2-2/" TargetMode="External"/><Relationship Id="rId118" Type="http://schemas.openxmlformats.org/officeDocument/2006/relationships/hyperlink" Target="https://volxholds.com/catalogue/prises/v-pure-2-0/fusion/" TargetMode="External"/><Relationship Id="rId139" Type="http://schemas.openxmlformats.org/officeDocument/2006/relationships/hyperlink" Target="https://volxholds.com/catalogue/prises/v-base/ligne-cracks/lythos-2-2-2/" TargetMode="External"/><Relationship Id="rId85" Type="http://schemas.openxmlformats.org/officeDocument/2006/relationships/hyperlink" Target="https://volxholds.com/catalogue/prises/v-pure-2-0/quiproquo-2-2-2/" TargetMode="External"/><Relationship Id="rId150" Type="http://schemas.openxmlformats.org/officeDocument/2006/relationships/hyperlink" Target="https://volxholds.com/catalogue/prises/v-base/ligne-cracks/asteroid-2-2-2/" TargetMode="External"/><Relationship Id="rId171" Type="http://schemas.openxmlformats.org/officeDocument/2006/relationships/hyperlink" Target="https://volxholds.com/catalogue/prises/v-base/ligne-desert/rodeo-2-2/" TargetMode="External"/><Relationship Id="rId192" Type="http://schemas.openxmlformats.org/officeDocument/2006/relationships/hyperlink" Target="https://volxholds.com/catalogue/prises/v-base/ligne-bleau/jouanne-2-2-2/" TargetMode="External"/><Relationship Id="rId206" Type="http://schemas.openxmlformats.org/officeDocument/2006/relationships/hyperlink" Target="https://volxholds.com/catalogue/prises/v-base/ligne-bleau/buthiers-2-2-2/" TargetMode="External"/><Relationship Id="rId227" Type="http://schemas.openxmlformats.org/officeDocument/2006/relationships/hyperlink" Target="https://volxholds.com/catalogue/prises/marque-inspir/vlc-4/" TargetMode="External"/><Relationship Id="rId12" Type="http://schemas.openxmlformats.org/officeDocument/2006/relationships/hyperlink" Target="https://volxholds.com/catalogue/volumes/v-wood/delta-10-2/" TargetMode="External"/><Relationship Id="rId33" Type="http://schemas.openxmlformats.org/officeDocument/2006/relationships/hyperlink" Target="https://volxholds.com/catalogue/prises/power/jug-1-2/" TargetMode="External"/><Relationship Id="rId108" Type="http://schemas.openxmlformats.org/officeDocument/2006/relationships/hyperlink" Target="https://volxholds.com/catalogue/prises/v-pure-2-0/quartz-2-2/" TargetMode="External"/><Relationship Id="rId129" Type="http://schemas.openxmlformats.org/officeDocument/2006/relationships/hyperlink" Target="https://volxholds.com/catalogue/prises/v-pure-2-0/loveboat/" TargetMode="External"/><Relationship Id="rId54" Type="http://schemas.openxmlformats.org/officeDocument/2006/relationships/hyperlink" Target="https://volxholds.com/catalogue/prises/v-pure-2-0/quiproquo-2-3/" TargetMode="External"/><Relationship Id="rId75" Type="http://schemas.openxmlformats.org/officeDocument/2006/relationships/hyperlink" Target="https://volxholds.com/catalogue/prises/v-pure-2-0/claws-2-2-2/" TargetMode="External"/><Relationship Id="rId96" Type="http://schemas.openxmlformats.org/officeDocument/2006/relationships/hyperlink" Target="https://volxholds.com/catalogue/prises/v-pure-2-0/dunker-2-2-2/" TargetMode="External"/><Relationship Id="rId140" Type="http://schemas.openxmlformats.org/officeDocument/2006/relationships/hyperlink" Target="https://volxholds.com/catalogue/prises/v-base/ligne-cracks/pandora-2-2-2/" TargetMode="External"/><Relationship Id="rId161" Type="http://schemas.openxmlformats.org/officeDocument/2006/relationships/hyperlink" Target="https://volxholds.com/catalogue/prises/v-base/ligne-desert/artefacts-2-2-2/" TargetMode="External"/><Relationship Id="rId182" Type="http://schemas.openxmlformats.org/officeDocument/2006/relationships/hyperlink" Target="https://volxholds.com/catalogue/prises/v-base/ligne-limestone/butterfly-2-2-2/" TargetMode="External"/><Relationship Id="rId217" Type="http://schemas.openxmlformats.org/officeDocument/2006/relationships/hyperlink" Target="https://volxholds.com/catalogue/prises/v-training/fireball-l-2-2-2/" TargetMode="External"/><Relationship Id="rId6" Type="http://schemas.openxmlformats.org/officeDocument/2006/relationships/hyperlink" Target="https://volxholds.com/catalogue/volumes/v-wood/delta-8-2/" TargetMode="External"/><Relationship Id="rId238" Type="http://schemas.openxmlformats.org/officeDocument/2006/relationships/hyperlink" Target="https://volxholds.com/catalogue/prises/prises-packs/6b/" TargetMode="External"/><Relationship Id="rId23" Type="http://schemas.openxmlformats.org/officeDocument/2006/relationships/hyperlink" Target="https://volxholds.com/catalogue/volumes/v-wood/starsystem-2c-2/" TargetMode="External"/><Relationship Id="rId119" Type="http://schemas.openxmlformats.org/officeDocument/2006/relationships/hyperlink" Target="https://volxholds.com/catalogue/prises/v-pure-2-0/simulator-1-2/" TargetMode="External"/><Relationship Id="rId44" Type="http://schemas.openxmlformats.org/officeDocument/2006/relationships/hyperlink" Target="https://volxholds.com/catalogue/prises/power/moon-2-2/" TargetMode="External"/><Relationship Id="rId65" Type="http://schemas.openxmlformats.org/officeDocument/2006/relationships/hyperlink" Target="https://volxholds.com/catalogue/prises/v-pure-2-0/onsight-2-2-2/" TargetMode="External"/><Relationship Id="rId86" Type="http://schemas.openxmlformats.org/officeDocument/2006/relationships/hyperlink" Target="https://volxholds.com/catalogue/prises/v-pure-2-0/disorder-2-3/" TargetMode="External"/><Relationship Id="rId130" Type="http://schemas.openxmlformats.org/officeDocument/2006/relationships/hyperlink" Target="https://volxholds.com/catalogue/prises/v-pure-2-0/giga-guru-2-2-2/" TargetMode="External"/><Relationship Id="rId151" Type="http://schemas.openxmlformats.org/officeDocument/2006/relationships/hyperlink" Target="https://volxholds.com/catalogue/prises/v-base/ligne-cracks/equinox-2-2-2-2/" TargetMode="External"/><Relationship Id="rId172" Type="http://schemas.openxmlformats.org/officeDocument/2006/relationships/hyperlink" Target="https://volxholds.com/catalogue/prises/v-base/ligne-desert/legend-2-2-2/" TargetMode="External"/><Relationship Id="rId193" Type="http://schemas.openxmlformats.org/officeDocument/2006/relationships/hyperlink" Target="https://volxholds.com/catalogue/prises/v-base/ligne-bleau/apremont-2-2-2/" TargetMode="External"/><Relationship Id="rId207" Type="http://schemas.openxmlformats.org/officeDocument/2006/relationships/hyperlink" Target="https://volxholds.com/catalogue/prises/v-base/ligne-bleau/bizons/" TargetMode="External"/><Relationship Id="rId228" Type="http://schemas.openxmlformats.org/officeDocument/2006/relationships/hyperlink" Target="https://volxholds.com/catalogue/prises/marque-inspir/vlc-cut-2/" TargetMode="External"/><Relationship Id="rId13" Type="http://schemas.openxmlformats.org/officeDocument/2006/relationships/hyperlink" Target="https://volxholds.com/catalogue/volumes/v-wood/delta-11-2/" TargetMode="External"/><Relationship Id="rId109" Type="http://schemas.openxmlformats.org/officeDocument/2006/relationships/hyperlink" Target="https://volxholds.com/catalogue/prises/v-base/geodes-2-2-2/" TargetMode="External"/><Relationship Id="rId34" Type="http://schemas.openxmlformats.org/officeDocument/2006/relationships/hyperlink" Target="https://volxholds.com/catalogue/prises/power/big-jug-1-2/" TargetMode="External"/><Relationship Id="rId55" Type="http://schemas.openxmlformats.org/officeDocument/2006/relationships/hyperlink" Target="https://volxholds.com/catalogue/prises/v-pure-2-0/sledges-5-2/" TargetMode="External"/><Relationship Id="rId76" Type="http://schemas.openxmlformats.org/officeDocument/2006/relationships/hyperlink" Target="https://volxholds.com/catalogue/prises/v-pure-2-0/sledges-1-2/" TargetMode="External"/><Relationship Id="rId97" Type="http://schemas.openxmlformats.org/officeDocument/2006/relationships/hyperlink" Target="https://volxholds.com/catalogue/prises/v-pure-2-0/looper/" TargetMode="External"/><Relationship Id="rId120" Type="http://schemas.openxmlformats.org/officeDocument/2006/relationships/hyperlink" Target="https://volxholds.com/catalogue/prises/v-pure-2-0/simulator-2-2/" TargetMode="External"/><Relationship Id="rId141" Type="http://schemas.openxmlformats.org/officeDocument/2006/relationships/hyperlink" Target="https://volxholds.com/catalogue/prises/v-base/ligne-cracks/fraktur-2-2-2/" TargetMode="External"/><Relationship Id="rId7" Type="http://schemas.openxmlformats.org/officeDocument/2006/relationships/hyperlink" Target="https://volxholds.com/catalogue/volumes/v-wood/delta-9-2/" TargetMode="External"/><Relationship Id="rId162" Type="http://schemas.openxmlformats.org/officeDocument/2006/relationships/hyperlink" Target="https://volxholds.com/catalogue/prises/v-base/ligne-desert/pueblo-2-2/" TargetMode="External"/><Relationship Id="rId183" Type="http://schemas.openxmlformats.org/officeDocument/2006/relationships/hyperlink" Target="https://volxholds.com/catalogue/prises/v-base/ligne-limestone/turbulence-2-2-2/" TargetMode="External"/><Relationship Id="rId218" Type="http://schemas.openxmlformats.org/officeDocument/2006/relationships/hyperlink" Target="https://volxholds.com/catalogue/prises/v-training/fireball-xl-2-2-2/" TargetMode="External"/><Relationship Id="rId239" Type="http://schemas.openxmlformats.org/officeDocument/2006/relationships/hyperlink" Target="https://volxholds.com/catalogue/prises/marque-inspir/bac-flowers/" TargetMode="External"/><Relationship Id="rId24" Type="http://schemas.openxmlformats.org/officeDocument/2006/relationships/hyperlink" Target="https://volxholds.com/catalogue/volumes/v-wood/starsystem-3c-2/" TargetMode="External"/><Relationship Id="rId45" Type="http://schemas.openxmlformats.org/officeDocument/2006/relationships/hyperlink" Target="https://volxholds.com/catalogue/prises/power/moon-3-2/" TargetMode="External"/><Relationship Id="rId66" Type="http://schemas.openxmlformats.org/officeDocument/2006/relationships/hyperlink" Target="https://volxholds.com/catalogue/prises/v-pure-2-0/niak-2-2-2/" TargetMode="External"/><Relationship Id="rId87" Type="http://schemas.openxmlformats.org/officeDocument/2006/relationships/hyperlink" Target="https://volxholds.com/catalogue/prises/v-pure-2-0/disorder-2-2-2/" TargetMode="External"/><Relationship Id="rId110" Type="http://schemas.openxmlformats.org/officeDocument/2006/relationships/hyperlink" Target="https://volxholds.com/catalogue/prises/v-pure-2-0/transporter/" TargetMode="External"/><Relationship Id="rId131" Type="http://schemas.openxmlformats.org/officeDocument/2006/relationships/hyperlink" Target="https://volxholds.com/catalogue/prises/v-pure-2-0/misfit/" TargetMode="External"/><Relationship Id="rId152" Type="http://schemas.openxmlformats.org/officeDocument/2006/relationships/hyperlink" Target="https://volxholds.com/catalogue/prises/v-base/ligne-cracks/alcove-2-2-2/" TargetMode="External"/><Relationship Id="rId173" Type="http://schemas.openxmlformats.org/officeDocument/2006/relationships/hyperlink" Target="https://volxholds.com/catalogue/prises/v-base/ligne-limestone/atoms-2-2-2/" TargetMode="External"/><Relationship Id="rId194" Type="http://schemas.openxmlformats.org/officeDocument/2006/relationships/hyperlink" Target="https://volxholds.com/catalogue/prises/v-base/ligne-bleau/voltane-2-2/" TargetMode="External"/><Relationship Id="rId208" Type="http://schemas.openxmlformats.org/officeDocument/2006/relationships/hyperlink" Target="https://volxholds.com/catalogue/prises/v-base/ligne-bleau/biscuits-2/" TargetMode="External"/><Relationship Id="rId229" Type="http://schemas.openxmlformats.org/officeDocument/2006/relationships/hyperlink" Target="https://volxholds.com/catalogue/prises/marque-inspir/vlc-cut-3/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https://volxholds.com/catalogue/volumes/v-wood/delta-12-2/" TargetMode="External"/><Relationship Id="rId35" Type="http://schemas.openxmlformats.org/officeDocument/2006/relationships/hyperlink" Target="https://volxholds.com/catalogue/prises/power/mega-jugs-1-2/" TargetMode="External"/><Relationship Id="rId56" Type="http://schemas.openxmlformats.org/officeDocument/2006/relationships/hyperlink" Target="https://volxholds.com/catalogue/prises/v-pure-2-0/cookies/" TargetMode="External"/><Relationship Id="rId77" Type="http://schemas.openxmlformats.org/officeDocument/2006/relationships/hyperlink" Target="https://volxholds.com/catalogue/prises/v-pure-2-0/sledges-2-2/" TargetMode="External"/><Relationship Id="rId100" Type="http://schemas.openxmlformats.org/officeDocument/2006/relationships/hyperlink" Target="https://volxholds.com/catalogue/prises/v-pure-2-0/boomer-2-2-2/" TargetMode="External"/><Relationship Id="rId8" Type="http://schemas.openxmlformats.org/officeDocument/2006/relationships/hyperlink" Target="https://volxholds.com/catalogue/volumes/v-wood/delta-13-2/" TargetMode="External"/><Relationship Id="rId98" Type="http://schemas.openxmlformats.org/officeDocument/2006/relationships/hyperlink" Target="https://volxholds.com/catalogue/prises/v-pure-2-0/gambler-2-2-2/" TargetMode="External"/><Relationship Id="rId121" Type="http://schemas.openxmlformats.org/officeDocument/2006/relationships/hyperlink" Target="https://volxholds.com/catalogue/prises/v-pure-2-0/simulator-3-2/" TargetMode="External"/><Relationship Id="rId142" Type="http://schemas.openxmlformats.org/officeDocument/2006/relationships/hyperlink" Target="https://volxholds.com/catalogue/prises/v-base/ligne-cracks/satellite-2-2/" TargetMode="External"/><Relationship Id="rId163" Type="http://schemas.openxmlformats.org/officeDocument/2006/relationships/hyperlink" Target="https://volxholds.com/catalogue/prises/v-base/ligne-desert/totem-2-2/" TargetMode="External"/><Relationship Id="rId184" Type="http://schemas.openxmlformats.org/officeDocument/2006/relationships/hyperlink" Target="https://volxholds.com/catalogue/prises/v-base/ligne-limestone/wormhole-2-2/" TargetMode="External"/><Relationship Id="rId219" Type="http://schemas.openxmlformats.org/officeDocument/2006/relationships/hyperlink" Target="https://volxholds.com/catalogue/prises/v-kids/v-park-2-2/" TargetMode="External"/><Relationship Id="rId230" Type="http://schemas.openxmlformats.org/officeDocument/2006/relationships/hyperlink" Target="https://volxholds.com/catalogue/prises/marque-inspir/vlc-cut-4/" TargetMode="External"/><Relationship Id="rId25" Type="http://schemas.openxmlformats.org/officeDocument/2006/relationships/hyperlink" Target="https://volxholds.com/catalogue/prises/power/pastille-1-2/" TargetMode="External"/><Relationship Id="rId46" Type="http://schemas.openxmlformats.org/officeDocument/2006/relationships/hyperlink" Target="https://volxholds.com/catalogue/prises/power/moon-4-2/" TargetMode="External"/><Relationship Id="rId67" Type="http://schemas.openxmlformats.org/officeDocument/2006/relationships/hyperlink" Target="https://volxholds.com/catalogue/prises/v-pure-2-0/crimpahs-2-2-2/" TargetMode="External"/><Relationship Id="rId88" Type="http://schemas.openxmlformats.org/officeDocument/2006/relationships/hyperlink" Target="https://volxholds.com/catalogue/prises/v-pure-2-0/player-1-2-2-2/" TargetMode="External"/><Relationship Id="rId111" Type="http://schemas.openxmlformats.org/officeDocument/2006/relationships/hyperlink" Target="https://volxholds.com/catalogue/prises/v-pure-2-0/munga-2-2-2/" TargetMode="External"/><Relationship Id="rId132" Type="http://schemas.openxmlformats.org/officeDocument/2006/relationships/hyperlink" Target="https://volxholds.com/catalogue/prises/v-pure-2-0/madness/" TargetMode="External"/><Relationship Id="rId153" Type="http://schemas.openxmlformats.org/officeDocument/2006/relationships/hyperlink" Target="https://volxholds.com/catalogue/prises/v-base/ligne-cracks/wizzard-2-2/" TargetMode="External"/><Relationship Id="rId174" Type="http://schemas.openxmlformats.org/officeDocument/2006/relationships/hyperlink" Target="https://volxholds.com/catalogue/prises/v-base/ligne-limestone/jibs-2-2-2/" TargetMode="External"/><Relationship Id="rId195" Type="http://schemas.openxmlformats.org/officeDocument/2006/relationships/hyperlink" Target="https://volxholds.com/catalogue/prises/v-base/ligne-bleau/sablons-2/" TargetMode="External"/><Relationship Id="rId209" Type="http://schemas.openxmlformats.org/officeDocument/2006/relationships/hyperlink" Target="https://volxholds.com/catalogue/prises/v-base/ligne-bleau/karma-2-2-2/" TargetMode="External"/><Relationship Id="rId220" Type="http://schemas.openxmlformats.org/officeDocument/2006/relationships/hyperlink" Target="https://volxholds.com/catalogue/prises/v-kids/v-park-2-2/" TargetMode="External"/><Relationship Id="rId241" Type="http://schemas.openxmlformats.org/officeDocument/2006/relationships/vmlDrawing" Target="../drawings/vmlDrawing1.vml"/><Relationship Id="rId15" Type="http://schemas.openxmlformats.org/officeDocument/2006/relationships/hyperlink" Target="https://volxholds.com/catalogue/volumes/v-wood/cairn-2-2/" TargetMode="External"/><Relationship Id="rId36" Type="http://schemas.openxmlformats.org/officeDocument/2006/relationships/hyperlink" Target="https://volxholds.com/catalogue/prises/power/mega-jugs-2-2/" TargetMode="External"/><Relationship Id="rId57" Type="http://schemas.openxmlformats.org/officeDocument/2006/relationships/hyperlink" Target="https://volxholds.com/catalogue/prises/v-pure-2-0/demo-2-2-2/" TargetMode="External"/><Relationship Id="rId106" Type="http://schemas.openxmlformats.org/officeDocument/2006/relationships/hyperlink" Target="https://volxholds.com/catalogue/prises/v-pure-2-0/cristals-2/" TargetMode="External"/><Relationship Id="rId127" Type="http://schemas.openxmlformats.org/officeDocument/2006/relationships/hyperlink" Target="https://volxholds.com/catalogue/prises/v-pure-2-0/frenchfin/" TargetMode="External"/><Relationship Id="rId10" Type="http://schemas.openxmlformats.org/officeDocument/2006/relationships/hyperlink" Target="https://volxholds.com/catalogue/volumes/v-wood/delta-15-2/" TargetMode="External"/><Relationship Id="rId31" Type="http://schemas.openxmlformats.org/officeDocument/2006/relationships/hyperlink" Target="https://volxholds.com/catalogue/prises/power/edges-1-2/" TargetMode="External"/><Relationship Id="rId52" Type="http://schemas.openxmlformats.org/officeDocument/2006/relationships/hyperlink" Target="https://volxholds.com/catalogue/prises/v-pure-2-0/nucleus-2-2-2/" TargetMode="External"/><Relationship Id="rId73" Type="http://schemas.openxmlformats.org/officeDocument/2006/relationships/hyperlink" Target="https://volxholds.com/catalogue/prises/v-pure-2-0/hyperdrive-2-2-2/" TargetMode="External"/><Relationship Id="rId78" Type="http://schemas.openxmlformats.org/officeDocument/2006/relationships/hyperlink" Target="https://volxholds.com/catalogue/prises/v-pure-2-0/sledges-3-2/" TargetMode="External"/><Relationship Id="rId94" Type="http://schemas.openxmlformats.org/officeDocument/2006/relationships/hyperlink" Target="https://volxholds.com/catalogue/prises/v-pure-2-0/hooker-2-2-2/" TargetMode="External"/><Relationship Id="rId99" Type="http://schemas.openxmlformats.org/officeDocument/2006/relationships/hyperlink" Target="https://volxholds.com/catalogue/prises/v-pure-2-0/trooper/" TargetMode="External"/><Relationship Id="rId101" Type="http://schemas.openxmlformats.org/officeDocument/2006/relationships/hyperlink" Target="https://volxholds.com/catalogue/prises/v-pure-2-0/clipper-2-2-2/" TargetMode="External"/><Relationship Id="rId122" Type="http://schemas.openxmlformats.org/officeDocument/2006/relationships/hyperlink" Target="https://volxholds.com/catalogue/prises/v-pure-2-0/simulator-4-2/" TargetMode="External"/><Relationship Id="rId143" Type="http://schemas.openxmlformats.org/officeDocument/2006/relationships/hyperlink" Target="https://volxholds.com/catalogue/prises/v-base/ligne-cracks/skud-2-2/" TargetMode="External"/><Relationship Id="rId148" Type="http://schemas.openxmlformats.org/officeDocument/2006/relationships/hyperlink" Target="https://volxholds.com/catalogue/prises/v-base/ligne-cracks/clones-2-2-2/" TargetMode="External"/><Relationship Id="rId164" Type="http://schemas.openxmlformats.org/officeDocument/2006/relationships/hyperlink" Target="https://volxholds.com/catalogue/prises/v-base/ligne-desert/coyote-2-2-2/" TargetMode="External"/><Relationship Id="rId169" Type="http://schemas.openxmlformats.org/officeDocument/2006/relationships/hyperlink" Target="https://volxholds.com/catalogue/prises/v-base/ligne-desert/canyon-2-2-2/" TargetMode="External"/><Relationship Id="rId185" Type="http://schemas.openxmlformats.org/officeDocument/2006/relationships/hyperlink" Target="https://volxholds.com/catalogue/prises/v-base/ligne-limestone/hype-2-2-2/" TargetMode="External"/><Relationship Id="rId4" Type="http://schemas.openxmlformats.org/officeDocument/2006/relationships/hyperlink" Target="https://volxholds.com/catalogue/volumes/v-wood/delta-5-2/" TargetMode="External"/><Relationship Id="rId9" Type="http://schemas.openxmlformats.org/officeDocument/2006/relationships/hyperlink" Target="https://volxholds.com/catalogue/volumes/v-wood/delta-14-2/" TargetMode="External"/><Relationship Id="rId180" Type="http://schemas.openxmlformats.org/officeDocument/2006/relationships/hyperlink" Target="https://volxholds.com/catalogue/prises/v-base/ligne-limestone/debiloff-2-2-2/" TargetMode="External"/><Relationship Id="rId210" Type="http://schemas.openxmlformats.org/officeDocument/2006/relationships/hyperlink" Target="https://volxholds.com/catalogue/prises/v-base/ligne-bleau/giga-le-coeur-2-2-2/" TargetMode="External"/><Relationship Id="rId215" Type="http://schemas.openxmlformats.org/officeDocument/2006/relationships/hyperlink" Target="https://volxholds.com/catalogue/prises/v-training/edges-l-2-2-2/" TargetMode="External"/><Relationship Id="rId236" Type="http://schemas.openxmlformats.org/officeDocument/2006/relationships/hyperlink" Target="https://volxholds.com/catalogue/prises/prises-packs/5b/" TargetMode="External"/><Relationship Id="rId26" Type="http://schemas.openxmlformats.org/officeDocument/2006/relationships/hyperlink" Target="https://volxholds.com/catalogue/prises/power/screw-ons-1-2/" TargetMode="External"/><Relationship Id="rId231" Type="http://schemas.openxmlformats.org/officeDocument/2006/relationships/hyperlink" Target="https://volxholds.com/catalogue/prises/power/crimps-m/" TargetMode="External"/><Relationship Id="rId47" Type="http://schemas.openxmlformats.org/officeDocument/2006/relationships/hyperlink" Target="https://volxholds.com/catalogue/prises/v-pure-2-0/minus-2-2-2/" TargetMode="External"/><Relationship Id="rId68" Type="http://schemas.openxmlformats.org/officeDocument/2006/relationships/hyperlink" Target="https://volxholds.com/catalogue/prises/v-pure-2-0/groove-2-3/" TargetMode="External"/><Relationship Id="rId89" Type="http://schemas.openxmlformats.org/officeDocument/2006/relationships/hyperlink" Target="https://volxholds.com/catalogue/prises/v-pure-2-0/player-2-2-2-2/" TargetMode="External"/><Relationship Id="rId112" Type="http://schemas.openxmlformats.org/officeDocument/2006/relationships/hyperlink" Target="https://volxholds.com/catalogue/prises/v-pure-2-0/rampage-2/" TargetMode="External"/><Relationship Id="rId133" Type="http://schemas.openxmlformats.org/officeDocument/2006/relationships/hyperlink" Target="https://volxholds.com/catalogue/prises/v-pure-2-0/9c/" TargetMode="External"/><Relationship Id="rId154" Type="http://schemas.openxmlformats.org/officeDocument/2006/relationships/hyperlink" Target="https://volxholds.com/catalogue/prises/v-base/ligne-cracks/stanza/" TargetMode="External"/><Relationship Id="rId175" Type="http://schemas.openxmlformats.org/officeDocument/2006/relationships/hyperlink" Target="https://volxholds.com/catalogue/prises/v-base/ligne-limestone/focus-2-2-2/" TargetMode="External"/><Relationship Id="rId196" Type="http://schemas.openxmlformats.org/officeDocument/2006/relationships/hyperlink" Target="https://volxholds.com/catalogue/prises/v-base/ligne-bleau/barbizons-2-2-2/" TargetMode="External"/><Relationship Id="rId200" Type="http://schemas.openxmlformats.org/officeDocument/2006/relationships/hyperlink" Target="https://volxholds.com/catalogue/prises/v-base/ligne-bleau/franchard-2-2-2/" TargetMode="External"/><Relationship Id="rId16" Type="http://schemas.openxmlformats.org/officeDocument/2006/relationships/hyperlink" Target="https://volxholds.com/catalogue/volumes/v-wood/cairn-5-2/" TargetMode="External"/><Relationship Id="rId221" Type="http://schemas.openxmlformats.org/officeDocument/2006/relationships/hyperlink" Target="https://volxholds.com/catalogue/prises/v-kids/alphabet-2-2-2/" TargetMode="External"/><Relationship Id="rId242" Type="http://schemas.openxmlformats.org/officeDocument/2006/relationships/comments" Target="../comments1.xml"/><Relationship Id="rId37" Type="http://schemas.openxmlformats.org/officeDocument/2006/relationships/hyperlink" Target="https://volxholds.com/catalogue/prises/power/giga-sloper-1-2/" TargetMode="External"/><Relationship Id="rId58" Type="http://schemas.openxmlformats.org/officeDocument/2006/relationships/hyperlink" Target="https://volxholds.com/catalogue/prises/v-pure-2-0/widgets-2-2/" TargetMode="External"/><Relationship Id="rId79" Type="http://schemas.openxmlformats.org/officeDocument/2006/relationships/hyperlink" Target="https://volxholds.com/catalogue/prises/v-pure-2-0/sledges-4-2/" TargetMode="External"/><Relationship Id="rId102" Type="http://schemas.openxmlformats.org/officeDocument/2006/relationships/hyperlink" Target="https://volxholds.com/catalogue/prises/v-pure-2-0/skydiver-2-2/" TargetMode="External"/><Relationship Id="rId123" Type="http://schemas.openxmlformats.org/officeDocument/2006/relationships/hyperlink" Target="https://volxholds.com/catalogue/prises/v-pure-2-0/simulator-5-2/" TargetMode="External"/><Relationship Id="rId144" Type="http://schemas.openxmlformats.org/officeDocument/2006/relationships/hyperlink" Target="https://volxholds.com/catalogue/prises/v-base/ligne-cracks/satellite-2-2/" TargetMode="External"/><Relationship Id="rId90" Type="http://schemas.openxmlformats.org/officeDocument/2006/relationships/hyperlink" Target="https://volxholds.com/catalogue/prises/v-pure-2-0/player-3-2-2-2/" TargetMode="External"/><Relationship Id="rId165" Type="http://schemas.openxmlformats.org/officeDocument/2006/relationships/hyperlink" Target="https://volxholds.com/catalogue/prises/v-base/ligne-desert/mystic-2-2-2/" TargetMode="External"/><Relationship Id="rId186" Type="http://schemas.openxmlformats.org/officeDocument/2006/relationships/hyperlink" Target="https://volxholds.com/catalogue/prises/v-base/ligne-limestone/omega-2-2-2/" TargetMode="External"/><Relationship Id="rId211" Type="http://schemas.openxmlformats.org/officeDocument/2006/relationships/hyperlink" Target="https://volxholds.com/catalogue/prises/v-base/ligne-bleau/drei-zinnen-2-2-2/" TargetMode="External"/><Relationship Id="rId232" Type="http://schemas.openxmlformats.org/officeDocument/2006/relationships/hyperlink" Target="https://volxholds.com/catalogue/prises/power/crimps-xl/" TargetMode="External"/><Relationship Id="rId27" Type="http://schemas.openxmlformats.org/officeDocument/2006/relationships/hyperlink" Target="https://volxholds.com/catalogue/prises/power/screw-ons-2-2/" TargetMode="External"/><Relationship Id="rId48" Type="http://schemas.openxmlformats.org/officeDocument/2006/relationships/hyperlink" Target="https://volxholds.com/catalogue/prises/v-pure-2-0/minus-2-3/" TargetMode="External"/><Relationship Id="rId69" Type="http://schemas.openxmlformats.org/officeDocument/2006/relationships/hyperlink" Target="https://volxholds.com/catalogue/prises/v-pure-2-0/groove-3-2/" TargetMode="External"/><Relationship Id="rId113" Type="http://schemas.openxmlformats.org/officeDocument/2006/relationships/hyperlink" Target="https://volxholds.com/catalogue/prises/v-pure-2-0/koncept-2-2-2/" TargetMode="External"/><Relationship Id="rId134" Type="http://schemas.openxmlformats.org/officeDocument/2006/relationships/hyperlink" Target="https://volxholds.com/catalogue/prises/prises-packs/optimum-player/" TargetMode="External"/><Relationship Id="rId80" Type="http://schemas.openxmlformats.org/officeDocument/2006/relationships/hyperlink" Target="https://volxholds.com/catalogue/prises/v-pure-2-0/blades-2-2-2/" TargetMode="External"/><Relationship Id="rId155" Type="http://schemas.openxmlformats.org/officeDocument/2006/relationships/hyperlink" Target="https://volxholds.com/catalogue/prises/v-base/ligne-cracks/monzonite-2-2-2/" TargetMode="External"/><Relationship Id="rId176" Type="http://schemas.openxmlformats.org/officeDocument/2006/relationships/hyperlink" Target="https://volxholds.com/catalogue/prises/v-base/ligne-limestone/bloodline-2-2-2/" TargetMode="External"/><Relationship Id="rId197" Type="http://schemas.openxmlformats.org/officeDocument/2006/relationships/hyperlink" Target="https://volxholds.com/catalogue/prises/v-base/ligne-bleau/coccinelle-2-2-2/" TargetMode="External"/><Relationship Id="rId201" Type="http://schemas.openxmlformats.org/officeDocument/2006/relationships/hyperlink" Target="https://volxholds.com/catalogue/prises/v-base/ligne-bleau/elephant-2-2-2/" TargetMode="External"/><Relationship Id="rId222" Type="http://schemas.openxmlformats.org/officeDocument/2006/relationships/hyperlink" Target="https://volxholds.com/catalogue/prises/v-kids/halloween-2-2-2/" TargetMode="External"/><Relationship Id="rId17" Type="http://schemas.openxmlformats.org/officeDocument/2006/relationships/hyperlink" Target="https://volxholds.com/catalogue/volumes/v-wood/hedris-1-2/" TargetMode="External"/><Relationship Id="rId38" Type="http://schemas.openxmlformats.org/officeDocument/2006/relationships/hyperlink" Target="https://volxholds.com/catalogue/prises/power/mega-sloper-1-2/" TargetMode="External"/><Relationship Id="rId59" Type="http://schemas.openxmlformats.org/officeDocument/2006/relationships/hyperlink" Target="https://volxholds.com/catalogue/prises/v-pure-2-0/rainbow-2-2/" TargetMode="External"/><Relationship Id="rId103" Type="http://schemas.openxmlformats.org/officeDocument/2006/relationships/hyperlink" Target="https://volxholds.com/catalogue/prises/v-pure-2-0/rider/" TargetMode="External"/><Relationship Id="rId124" Type="http://schemas.openxmlformats.org/officeDocument/2006/relationships/hyperlink" Target="https://volxholds.com/catalogue/prises/v-pure-2-0/yinyang/" TargetMode="External"/><Relationship Id="rId70" Type="http://schemas.openxmlformats.org/officeDocument/2006/relationships/hyperlink" Target="https://volxholds.com/catalogue/prises/v-pure-2-0/groove/" TargetMode="External"/><Relationship Id="rId91" Type="http://schemas.openxmlformats.org/officeDocument/2006/relationships/hyperlink" Target="https://volxholds.com/catalogue/prises/v-pure-2-0/player-4-2-2-2/" TargetMode="External"/><Relationship Id="rId145" Type="http://schemas.openxmlformats.org/officeDocument/2006/relationships/hyperlink" Target="https://volxholds.com/catalogue/prises/v-base/ligne-cracks/arkeos-2-2-2/" TargetMode="External"/><Relationship Id="rId166" Type="http://schemas.openxmlformats.org/officeDocument/2006/relationships/hyperlink" Target="https://volxholds.com/catalogue/prises/v-base/ligne-desert/sanctuary-2-2/" TargetMode="External"/><Relationship Id="rId187" Type="http://schemas.openxmlformats.org/officeDocument/2006/relationships/hyperlink" Target="https://volxholds.com/catalogue/prises/v-base/ligne-limestone/davai-2-2/" TargetMode="External"/><Relationship Id="rId1" Type="http://schemas.openxmlformats.org/officeDocument/2006/relationships/hyperlink" Target="https://volxholds.com/catalogue/volumes/v-wood/delta-1-2/" TargetMode="External"/><Relationship Id="rId212" Type="http://schemas.openxmlformats.org/officeDocument/2006/relationships/hyperlink" Target="https://volxholds.com/catalogue/prises/v-training/training-froggy/" TargetMode="External"/><Relationship Id="rId233" Type="http://schemas.openxmlformats.org/officeDocument/2006/relationships/hyperlink" Target="https://volxholds.com/catalogue/prises/prises-packs/4a/" TargetMode="External"/><Relationship Id="rId28" Type="http://schemas.openxmlformats.org/officeDocument/2006/relationships/hyperlink" Target="https://volxholds.com/catalogue/prises/power/big-foot-1-2/" TargetMode="External"/><Relationship Id="rId49" Type="http://schemas.openxmlformats.org/officeDocument/2006/relationships/hyperlink" Target="https://volxholds.com/catalogue/prises/v-pure-2-0/megaminus-2-2-2/" TargetMode="External"/><Relationship Id="rId114" Type="http://schemas.openxmlformats.org/officeDocument/2006/relationships/hyperlink" Target="https://volxholds.com/catalogue/prises/v-pure-2-0/storm-2-2-2/" TargetMode="External"/><Relationship Id="rId60" Type="http://schemas.openxmlformats.org/officeDocument/2006/relationships/hyperlink" Target="https://volxholds.com/catalogue/prises/v-pure-2-0/nemesis-2-2-2/" TargetMode="External"/><Relationship Id="rId81" Type="http://schemas.openxmlformats.org/officeDocument/2006/relationships/hyperlink" Target="https://volxholds.com/catalogue/prises/v-pure-2-0/blades-2-3/" TargetMode="External"/><Relationship Id="rId135" Type="http://schemas.openxmlformats.org/officeDocument/2006/relationships/hyperlink" Target="https://volxholds.com/catalogue/prises/v-base/ligne-cracks/trolls-2-2/" TargetMode="External"/><Relationship Id="rId156" Type="http://schemas.openxmlformats.org/officeDocument/2006/relationships/hyperlink" Target="https://volxholds.com/catalogue/prises/v-base/ligne-cracks/sirius/" TargetMode="External"/><Relationship Id="rId177" Type="http://schemas.openxmlformats.org/officeDocument/2006/relationships/hyperlink" Target="https://volxholds.com/catalogue/prises/v-base/ligne-limestone/morphine-2-2-2/" TargetMode="External"/><Relationship Id="rId198" Type="http://schemas.openxmlformats.org/officeDocument/2006/relationships/hyperlink" Target="https://volxholds.com/catalogue/prises/v-base/ligne-bleau/troglodyte-2-2/" TargetMode="External"/><Relationship Id="rId202" Type="http://schemas.openxmlformats.org/officeDocument/2006/relationships/hyperlink" Target="https://volxholds.com/catalogue/prises/v-base/ligne-bleau/hercule-2-2-2/" TargetMode="External"/><Relationship Id="rId223" Type="http://schemas.openxmlformats.org/officeDocument/2006/relationships/hyperlink" Target="https://volxholds.com/catalogue/prises/marque-inspir/bac-flowers/" TargetMode="External"/><Relationship Id="rId18" Type="http://schemas.openxmlformats.org/officeDocument/2006/relationships/hyperlink" Target="https://volxholds.com/catalogue/volumes/v-wood/hedris-2-2/" TargetMode="External"/><Relationship Id="rId39" Type="http://schemas.openxmlformats.org/officeDocument/2006/relationships/hyperlink" Target="https://volxholds.com/catalogue/prises/power/mega-sloper-2-2/" TargetMode="External"/><Relationship Id="rId50" Type="http://schemas.openxmlformats.org/officeDocument/2006/relationships/hyperlink" Target="https://volxholds.com/catalogue/prises/v-pure-2-0/proline-2-2-2/" TargetMode="External"/><Relationship Id="rId104" Type="http://schemas.openxmlformats.org/officeDocument/2006/relationships/hyperlink" Target="https://volxholds.com/catalogue/prises/v-pure-2-0/striker/" TargetMode="External"/><Relationship Id="rId125" Type="http://schemas.openxmlformats.org/officeDocument/2006/relationships/hyperlink" Target="https://volxholds.com/catalogue/prises/v-pure-2-0/snakepit-2-2/" TargetMode="External"/><Relationship Id="rId146" Type="http://schemas.openxmlformats.org/officeDocument/2006/relationships/hyperlink" Target="https://volxholds.com/catalogue/prises/v-base/ligne-cracks/d-n-a-2-2-2/" TargetMode="External"/><Relationship Id="rId167" Type="http://schemas.openxmlformats.org/officeDocument/2006/relationships/hyperlink" Target="https://volxholds.com/catalogue/prises/v-base/ligne-desert/slayer-2-2/" TargetMode="External"/><Relationship Id="rId188" Type="http://schemas.openxmlformats.org/officeDocument/2006/relationships/hyperlink" Target="https://volxholds.com/catalogue/prises/v-base/ligne-limestone/kragger-2-2-2/" TargetMode="External"/><Relationship Id="rId71" Type="http://schemas.openxmlformats.org/officeDocument/2006/relationships/hyperlink" Target="https://volxholds.com/catalogue/prises/v-pure-2-0/yank-2-2/" TargetMode="External"/><Relationship Id="rId92" Type="http://schemas.openxmlformats.org/officeDocument/2006/relationships/hyperlink" Target="https://volxholds.com/catalogue/prises/v-pure-2-0/player-5/" TargetMode="External"/><Relationship Id="rId213" Type="http://schemas.openxmlformats.org/officeDocument/2006/relationships/hyperlink" Target="https://volxholds.com/catalogue/prises/v-training/training-dingo-2/" TargetMode="External"/><Relationship Id="rId234" Type="http://schemas.openxmlformats.org/officeDocument/2006/relationships/hyperlink" Target="https://volxholds.com/catalogue/prises/prises-packs/4b/" TargetMode="External"/><Relationship Id="rId2" Type="http://schemas.openxmlformats.org/officeDocument/2006/relationships/hyperlink" Target="https://volxholds.com/catalogue/volumes/v-wood/delta-3-2/" TargetMode="External"/><Relationship Id="rId29" Type="http://schemas.openxmlformats.org/officeDocument/2006/relationships/hyperlink" Target="https://volxholds.com/catalogue/prises/power/crimps-1-2/" TargetMode="External"/><Relationship Id="rId40" Type="http://schemas.openxmlformats.org/officeDocument/2006/relationships/hyperlink" Target="https://volxholds.com/catalogue/prises/power/mega-sloper-3-2/" TargetMode="External"/><Relationship Id="rId115" Type="http://schemas.openxmlformats.org/officeDocument/2006/relationships/hyperlink" Target="https://volxholds.com/catalogue/prises/v-pure-2-0/ultrabridge/" TargetMode="External"/><Relationship Id="rId136" Type="http://schemas.openxmlformats.org/officeDocument/2006/relationships/hyperlink" Target="https://volxholds.com/catalogue/prises/v-base/ligne-cracks/twister-2-2/" TargetMode="External"/><Relationship Id="rId157" Type="http://schemas.openxmlformats.org/officeDocument/2006/relationships/hyperlink" Target="https://volxholds.com/catalogue/prises/v-base/ligne-cracks/cassiopeia/" TargetMode="External"/><Relationship Id="rId178" Type="http://schemas.openxmlformats.org/officeDocument/2006/relationships/hyperlink" Target="https://volxholds.com/catalogue/prises/v-base/ligne-limestone/triptik-2-2/" TargetMode="External"/><Relationship Id="rId61" Type="http://schemas.openxmlformats.org/officeDocument/2006/relationships/hyperlink" Target="https://volxholds.com/catalogue/prises/v-pure-2-0/boost/" TargetMode="External"/><Relationship Id="rId82" Type="http://schemas.openxmlformats.org/officeDocument/2006/relationships/hyperlink" Target="https://volxholds.com/catalogue/prises/v-pure-2-0/frantic-2-2-2/" TargetMode="External"/><Relationship Id="rId199" Type="http://schemas.openxmlformats.org/officeDocument/2006/relationships/hyperlink" Target="https://volxholds.com/catalogue/prises/v-base/ligne-bleau/cuisiniere-2-2-2/" TargetMode="External"/><Relationship Id="rId203" Type="http://schemas.openxmlformats.org/officeDocument/2006/relationships/hyperlink" Target="https://volxholds.com/catalogue/prises/v-base/ligne-bleau/rempart-2-2/" TargetMode="External"/><Relationship Id="rId19" Type="http://schemas.openxmlformats.org/officeDocument/2006/relationships/hyperlink" Target="https://volxholds.com/catalogue/volumes/v-wood/hedris-3-2/" TargetMode="External"/><Relationship Id="rId224" Type="http://schemas.openxmlformats.org/officeDocument/2006/relationships/hyperlink" Target="https://volxholds.com/catalogue/prises/marque-inspir/grandma4/" TargetMode="External"/><Relationship Id="rId30" Type="http://schemas.openxmlformats.org/officeDocument/2006/relationships/hyperlink" Target="https://volxholds.com/catalogue/prises/power/long-crimps-1-2/" TargetMode="External"/><Relationship Id="rId105" Type="http://schemas.openxmlformats.org/officeDocument/2006/relationships/hyperlink" Target="https://volxholds.com/catalogue/prises/v-pure-2-0/add-ons-2-2-2/" TargetMode="External"/><Relationship Id="rId126" Type="http://schemas.openxmlformats.org/officeDocument/2006/relationships/hyperlink" Target="https://volxholds.com/catalogue/prises/v-pure-2-0/eyelash/" TargetMode="External"/><Relationship Id="rId147" Type="http://schemas.openxmlformats.org/officeDocument/2006/relationships/hyperlink" Target="https://volxholds.com/catalogue/prises/v-base/ligne-cracks/mutation-2-2-2/" TargetMode="External"/><Relationship Id="rId168" Type="http://schemas.openxmlformats.org/officeDocument/2006/relationships/hyperlink" Target="https://volxholds.com/catalogue/prises/v-base/ligne-desert/solaris-2/" TargetMode="External"/><Relationship Id="rId51" Type="http://schemas.openxmlformats.org/officeDocument/2006/relationships/hyperlink" Target="https://volxholds.com/catalogue/prises/v-pure-2-0/footswitch-2-2-2/" TargetMode="External"/><Relationship Id="rId72" Type="http://schemas.openxmlformats.org/officeDocument/2006/relationships/hyperlink" Target="https://volxholds.com/catalogue/prises/v-pure-2-0/overdrive-2-2-2/" TargetMode="External"/><Relationship Id="rId93" Type="http://schemas.openxmlformats.org/officeDocument/2006/relationships/hyperlink" Target="https://volxholds.com/catalogue/prises/v-pure-2-0/swinger-2-2-2/" TargetMode="External"/><Relationship Id="rId189" Type="http://schemas.openxmlformats.org/officeDocument/2006/relationships/hyperlink" Target="https://volxholds.com/catalogue/prises/v-base/ligne-limestone/monkeez-2-2-2/" TargetMode="External"/><Relationship Id="rId3" Type="http://schemas.openxmlformats.org/officeDocument/2006/relationships/hyperlink" Target="https://volxholds.com/catalogue/volumes/v-wood/delta-4-2/" TargetMode="External"/><Relationship Id="rId214" Type="http://schemas.openxmlformats.org/officeDocument/2006/relationships/hyperlink" Target="https://volxholds.com/catalogue/prises/v-training/edges-m-2-2-2/" TargetMode="External"/><Relationship Id="rId235" Type="http://schemas.openxmlformats.org/officeDocument/2006/relationships/hyperlink" Target="https://volxholds.com/catalogue/prises/prises-packs/5a/" TargetMode="External"/><Relationship Id="rId116" Type="http://schemas.openxmlformats.org/officeDocument/2006/relationships/hyperlink" Target="https://volxholds.com/catalogue/prises/v-pure-2-0/ultrabridge-2-3/" TargetMode="External"/><Relationship Id="rId137" Type="http://schemas.openxmlformats.org/officeDocument/2006/relationships/hyperlink" Target="https://volxholds.com/catalogue/prises/v-base/ligne-cracks/orbit-2-2-2/" TargetMode="External"/><Relationship Id="rId158" Type="http://schemas.openxmlformats.org/officeDocument/2006/relationships/hyperlink" Target="https://volxholds.com/catalogue/prises/v-base/ligne-desert/tchips-2-2/" TargetMode="External"/><Relationship Id="rId20" Type="http://schemas.openxmlformats.org/officeDocument/2006/relationships/hyperlink" Target="https://volxholds.com/catalogue/volumes/v-wood/starsystem-1-2/" TargetMode="External"/><Relationship Id="rId41" Type="http://schemas.openxmlformats.org/officeDocument/2006/relationships/hyperlink" Target="https://volxholds.com/catalogue/prises/power/mega-sloper-4-2/" TargetMode="External"/><Relationship Id="rId62" Type="http://schemas.openxmlformats.org/officeDocument/2006/relationships/hyperlink" Target="https://volxholds.com/catalogue/prises/v-pure-2-0/mirage-2-2-2/" TargetMode="External"/><Relationship Id="rId83" Type="http://schemas.openxmlformats.org/officeDocument/2006/relationships/hyperlink" Target="https://volxholds.com/catalogue/prises/v-pure-2-0/confusion-2-2-2/" TargetMode="External"/><Relationship Id="rId179" Type="http://schemas.openxmlformats.org/officeDocument/2006/relationships/hyperlink" Target="https://volxholds.com/catalogue/prises/v-base/ligne-limestone/mantra-2-2-2/" TargetMode="External"/><Relationship Id="rId190" Type="http://schemas.openxmlformats.org/officeDocument/2006/relationships/hyperlink" Target="https://volxholds.com/catalogue/prises/v-base/ligne-limestone/riviera-tufa-2-2/" TargetMode="External"/><Relationship Id="rId204" Type="http://schemas.openxmlformats.org/officeDocument/2006/relationships/hyperlink" Target="https://volxholds.com/catalogue/prises/v-base/ligne-bleau/merveille-2-2-2/" TargetMode="External"/><Relationship Id="rId225" Type="http://schemas.openxmlformats.org/officeDocument/2006/relationships/hyperlink" Target="https://volxholds.com/catalogue/prises/marque-inspir/vlc-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E0222-BB2A-41BF-9610-BE9F5FA58EA8}">
  <sheetPr codeName="Feuil1">
    <tabColor rgb="FF00B0F0"/>
  </sheetPr>
  <dimension ref="A1:AQ383"/>
  <sheetViews>
    <sheetView tabSelected="1" topLeftCell="A35" zoomScaleNormal="100" workbookViewId="0">
      <selection activeCell="F66" sqref="F66"/>
    </sheetView>
  </sheetViews>
  <sheetFormatPr baseColWidth="10" defaultColWidth="11" defaultRowHeight="13.2"/>
  <cols>
    <col min="1" max="1" width="44.77734375" customWidth="1"/>
    <col min="2" max="2" width="11.6640625" customWidth="1"/>
    <col min="3" max="3" width="28.44140625" customWidth="1"/>
    <col min="4" max="5" width="17.77734375" customWidth="1"/>
    <col min="6" max="6" width="16.6640625" customWidth="1"/>
    <col min="7" max="7" width="11.6640625" customWidth="1"/>
    <col min="8" max="8" width="9.77734375" customWidth="1"/>
    <col min="9" max="10" width="5.6640625" customWidth="1"/>
    <col min="11" max="11" width="8.33203125" customWidth="1"/>
    <col min="12" max="12" width="4.33203125" customWidth="1"/>
    <col min="13" max="13" width="6.77734375" customWidth="1"/>
    <col min="14" max="14" width="7.33203125" customWidth="1"/>
    <col min="15" max="16" width="6.109375" customWidth="1"/>
    <col min="17" max="17" width="6.77734375" customWidth="1"/>
    <col min="18" max="18" width="8.77734375" customWidth="1"/>
    <col min="19" max="20" width="6.109375" customWidth="1"/>
    <col min="21" max="21" width="7.77734375" customWidth="1"/>
    <col min="22" max="22" width="8.6640625" customWidth="1"/>
    <col min="23" max="23" width="9.21875" customWidth="1"/>
    <col min="24" max="24" width="7.33203125" customWidth="1"/>
    <col min="25" max="25" width="7.6640625" customWidth="1"/>
    <col min="26" max="26" width="11.44140625" customWidth="1"/>
    <col min="27" max="27" width="6.77734375" customWidth="1"/>
    <col min="28" max="28" width="9.44140625" style="1" customWidth="1"/>
    <col min="29" max="29" width="8.77734375" style="1" customWidth="1"/>
    <col min="30" max="30" width="11.77734375" customWidth="1"/>
    <col min="31" max="31" width="11.44140625" bestFit="1" customWidth="1"/>
    <col min="32" max="32" width="9.109375" bestFit="1" customWidth="1"/>
    <col min="33" max="44" width="11" customWidth="1"/>
  </cols>
  <sheetData>
    <row r="1" spans="1:43" ht="19.5" customHeight="1" thickBo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6"/>
      <c r="X1" s="216"/>
      <c r="Y1" s="216"/>
      <c r="Z1" s="216"/>
      <c r="AA1" s="216"/>
      <c r="AB1" s="217"/>
      <c r="AC1" s="217"/>
      <c r="AD1" s="2"/>
      <c r="AE1" s="2"/>
      <c r="AF1" s="2"/>
    </row>
    <row r="2" spans="1:43" ht="20.25" customHeight="1" thickBot="1">
      <c r="A2" s="566" t="s">
        <v>1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8"/>
      <c r="R2" s="566"/>
      <c r="S2" s="569"/>
      <c r="T2" s="569"/>
      <c r="U2" s="569"/>
      <c r="V2" s="569"/>
      <c r="W2" s="569"/>
      <c r="X2" s="569"/>
      <c r="Y2" s="569"/>
      <c r="Z2" s="569"/>
      <c r="AA2" s="570"/>
      <c r="AB2" s="217"/>
      <c r="AC2" s="217"/>
      <c r="AD2" s="2"/>
      <c r="AE2" s="2"/>
      <c r="AF2" s="2"/>
    </row>
    <row r="3" spans="1:43" s="21" customFormat="1" ht="53.4" thickBot="1">
      <c r="A3" s="218" t="s">
        <v>1927</v>
      </c>
      <c r="B3" s="218" t="s">
        <v>1940</v>
      </c>
      <c r="C3" s="415" t="s">
        <v>1559</v>
      </c>
      <c r="D3" s="218" t="s">
        <v>3</v>
      </c>
      <c r="E3" s="218" t="s">
        <v>4</v>
      </c>
      <c r="F3" s="218" t="s">
        <v>5</v>
      </c>
      <c r="G3" s="218" t="s">
        <v>6</v>
      </c>
      <c r="H3" s="219"/>
      <c r="I3" s="219"/>
      <c r="J3" s="219"/>
      <c r="K3" s="219"/>
      <c r="L3" s="219"/>
      <c r="M3" s="219"/>
      <c r="N3" s="219"/>
      <c r="O3" s="220" t="s">
        <v>7</v>
      </c>
      <c r="P3" s="221" t="s">
        <v>8</v>
      </c>
      <c r="Q3" s="474" t="s">
        <v>1874</v>
      </c>
      <c r="R3" s="223" t="s">
        <v>9</v>
      </c>
      <c r="S3" s="224" t="s">
        <v>10</v>
      </c>
      <c r="T3" s="478" t="s">
        <v>11</v>
      </c>
      <c r="U3" s="226" t="s">
        <v>12</v>
      </c>
      <c r="V3" s="254" t="s">
        <v>1797</v>
      </c>
      <c r="W3" s="476" t="s">
        <v>1875</v>
      </c>
      <c r="X3" s="227" t="s">
        <v>14</v>
      </c>
      <c r="Y3" s="228" t="s">
        <v>15</v>
      </c>
      <c r="Z3" s="229" t="s">
        <v>16</v>
      </c>
      <c r="AA3" s="222"/>
      <c r="AB3" s="222"/>
      <c r="AC3" s="222"/>
      <c r="AD3" s="230"/>
      <c r="AE3" s="468" t="s">
        <v>1873</v>
      </c>
      <c r="AF3" s="19" t="s">
        <v>18</v>
      </c>
      <c r="AG3" s="20" t="s">
        <v>19</v>
      </c>
      <c r="AH3" s="20" t="s">
        <v>20</v>
      </c>
      <c r="AI3" s="431" t="s">
        <v>21</v>
      </c>
      <c r="AJ3" s="438" t="s">
        <v>1485</v>
      </c>
      <c r="AK3" s="442" t="s">
        <v>1790</v>
      </c>
      <c r="AL3" s="442" t="s">
        <v>1791</v>
      </c>
      <c r="AM3" s="442" t="s">
        <v>1792</v>
      </c>
      <c r="AN3" s="442" t="s">
        <v>1793</v>
      </c>
      <c r="AO3" s="442" t="s">
        <v>1794</v>
      </c>
      <c r="AP3" s="442" t="s">
        <v>1795</v>
      </c>
      <c r="AQ3" s="442" t="s">
        <v>1796</v>
      </c>
    </row>
    <row r="4" spans="1:43" s="21" customFormat="1" ht="24" customHeight="1" thickBot="1">
      <c r="A4" s="571" t="s">
        <v>23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8"/>
      <c r="N4" s="572" t="s">
        <v>24</v>
      </c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4"/>
      <c r="Z4" s="231" t="s">
        <v>25</v>
      </c>
      <c r="AA4" s="222"/>
      <c r="AB4" s="222"/>
      <c r="AC4" s="230"/>
      <c r="AD4" s="19"/>
      <c r="AE4" s="19"/>
      <c r="AF4" s="20"/>
      <c r="AG4" s="20"/>
      <c r="AH4" s="20"/>
      <c r="AI4" s="36"/>
      <c r="AJ4" s="440"/>
      <c r="AK4" s="443"/>
      <c r="AL4" s="443"/>
      <c r="AM4" s="443"/>
      <c r="AN4" s="443"/>
      <c r="AO4" s="443"/>
      <c r="AP4" s="443"/>
      <c r="AQ4" s="443"/>
    </row>
    <row r="5" spans="1:43" s="36" customFormat="1" ht="13.5" customHeight="1" thickBot="1">
      <c r="A5" s="232" t="s">
        <v>42</v>
      </c>
      <c r="B5" s="232"/>
      <c r="C5" s="416" t="s">
        <v>1560</v>
      </c>
      <c r="D5" s="233">
        <v>1</v>
      </c>
      <c r="E5" s="234" t="s">
        <v>43</v>
      </c>
      <c r="F5" s="234" t="s">
        <v>44</v>
      </c>
      <c r="G5" s="234"/>
      <c r="H5" s="235"/>
      <c r="I5" s="235"/>
      <c r="J5" s="235"/>
      <c r="K5" s="235"/>
      <c r="L5" s="235"/>
      <c r="M5" s="235"/>
      <c r="N5" s="235"/>
      <c r="O5" s="236"/>
      <c r="P5" s="237"/>
      <c r="Q5" s="475"/>
      <c r="R5" s="239"/>
      <c r="S5" s="240"/>
      <c r="T5" s="479"/>
      <c r="U5" s="242"/>
      <c r="V5" s="263"/>
      <c r="W5" s="477"/>
      <c r="X5" s="243"/>
      <c r="Y5" s="244"/>
      <c r="Z5" s="245"/>
      <c r="AA5" s="238"/>
      <c r="AB5" s="238"/>
      <c r="AC5" s="238"/>
      <c r="AD5" s="246"/>
      <c r="AE5" s="31">
        <v>52.5</v>
      </c>
      <c r="AF5" s="189">
        <f t="shared" ref="AF5:AF35" si="0">(O5*$AE5)+(P5*$AE5)+(Q5*$AE5)+(S5*$AE5)+(T5*$AE5)+(U5*$AE5)+(W5*$AE5)+(X5*$AE5)+(Y5*$AE5)+(Z5*$AE5)</f>
        <v>0</v>
      </c>
      <c r="AG5" s="40">
        <v>0.5</v>
      </c>
      <c r="AH5" s="40">
        <v>0.7</v>
      </c>
      <c r="AI5" s="432">
        <f t="shared" ref="AI5:AI35" si="1">(O5*$D5)+(P5*$D5)+(Q5*$D5)+(S5*$D5)+(T5*$D5)+(U5*$D5)+(W5*$D5)+(X5*$D5)+(Y5*$D5)+(Z5*$D5)</f>
        <v>0</v>
      </c>
      <c r="AJ5" s="441">
        <f t="shared" ref="AJ5:AJ35" si="2">SUM(O5:AD5)</f>
        <v>0</v>
      </c>
      <c r="AK5" s="444"/>
      <c r="AL5" s="444"/>
      <c r="AM5" s="444"/>
      <c r="AN5" s="444"/>
      <c r="AO5" s="444"/>
      <c r="AP5" s="444"/>
      <c r="AQ5" s="444"/>
    </row>
    <row r="6" spans="1:43" s="36" customFormat="1" ht="13.5" customHeight="1" thickBot="1">
      <c r="A6" s="232" t="s">
        <v>46</v>
      </c>
      <c r="B6" s="232"/>
      <c r="C6" s="417" t="s">
        <v>1561</v>
      </c>
      <c r="D6" s="233">
        <v>1</v>
      </c>
      <c r="E6" s="234" t="s">
        <v>47</v>
      </c>
      <c r="F6" s="234" t="s">
        <v>44</v>
      </c>
      <c r="G6" s="234"/>
      <c r="H6" s="247"/>
      <c r="I6" s="247"/>
      <c r="J6" s="247"/>
      <c r="K6" s="247"/>
      <c r="L6" s="247"/>
      <c r="M6" s="247"/>
      <c r="N6" s="247"/>
      <c r="O6" s="236"/>
      <c r="P6" s="237"/>
      <c r="Q6" s="475"/>
      <c r="R6" s="239"/>
      <c r="S6" s="240"/>
      <c r="T6" s="479"/>
      <c r="U6" s="242"/>
      <c r="V6" s="263"/>
      <c r="W6" s="477"/>
      <c r="X6" s="243"/>
      <c r="Y6" s="244"/>
      <c r="Z6" s="245"/>
      <c r="AA6" s="248"/>
      <c r="AB6" s="248"/>
      <c r="AC6" s="248"/>
      <c r="AD6" s="249"/>
      <c r="AE6" s="31">
        <v>55</v>
      </c>
      <c r="AF6" s="189">
        <f t="shared" si="0"/>
        <v>0</v>
      </c>
      <c r="AG6" s="40">
        <v>0.67</v>
      </c>
      <c r="AH6" s="40">
        <v>0.9</v>
      </c>
      <c r="AI6" s="432">
        <f t="shared" si="1"/>
        <v>0</v>
      </c>
      <c r="AJ6" s="441">
        <f t="shared" si="2"/>
        <v>0</v>
      </c>
      <c r="AK6" s="444"/>
      <c r="AL6" s="444"/>
      <c r="AM6" s="444"/>
      <c r="AN6" s="444"/>
      <c r="AO6" s="444"/>
      <c r="AP6" s="444"/>
      <c r="AQ6" s="444"/>
    </row>
    <row r="7" spans="1:43" s="36" customFormat="1" ht="13.5" customHeight="1" thickBot="1">
      <c r="A7" s="232" t="s">
        <v>48</v>
      </c>
      <c r="B7" s="232"/>
      <c r="C7" s="416" t="s">
        <v>1562</v>
      </c>
      <c r="D7" s="233">
        <v>1</v>
      </c>
      <c r="E7" s="234" t="s">
        <v>49</v>
      </c>
      <c r="F7" s="234" t="s">
        <v>44</v>
      </c>
      <c r="G7" s="234"/>
      <c r="H7" s="247"/>
      <c r="I7" s="247"/>
      <c r="J7" s="247"/>
      <c r="K7" s="247"/>
      <c r="L7" s="247"/>
      <c r="M7" s="247"/>
      <c r="N7" s="247"/>
      <c r="O7" s="236"/>
      <c r="P7" s="237"/>
      <c r="Q7" s="475"/>
      <c r="R7" s="239"/>
      <c r="S7" s="240"/>
      <c r="T7" s="479"/>
      <c r="U7" s="242"/>
      <c r="V7" s="263"/>
      <c r="W7" s="477"/>
      <c r="X7" s="243"/>
      <c r="Y7" s="244"/>
      <c r="Z7" s="245"/>
      <c r="AA7" s="248"/>
      <c r="AB7" s="248"/>
      <c r="AC7" s="248"/>
      <c r="AD7" s="249"/>
      <c r="AE7" s="31">
        <v>57.5</v>
      </c>
      <c r="AF7" s="189">
        <f t="shared" si="0"/>
        <v>0</v>
      </c>
      <c r="AG7" s="40">
        <v>0.93</v>
      </c>
      <c r="AH7" s="40">
        <v>1.1499999999999999</v>
      </c>
      <c r="AI7" s="432">
        <f t="shared" si="1"/>
        <v>0</v>
      </c>
      <c r="AJ7" s="441">
        <f t="shared" si="2"/>
        <v>0</v>
      </c>
      <c r="AK7" s="444"/>
      <c r="AL7" s="444"/>
      <c r="AM7" s="444"/>
      <c r="AN7" s="444"/>
      <c r="AO7" s="444"/>
      <c r="AP7" s="444"/>
      <c r="AQ7" s="444"/>
    </row>
    <row r="8" spans="1:43" s="36" customFormat="1" ht="13.5" customHeight="1" thickBot="1">
      <c r="A8" s="232" t="s">
        <v>50</v>
      </c>
      <c r="B8" s="232"/>
      <c r="C8" s="416" t="s">
        <v>1563</v>
      </c>
      <c r="D8" s="233">
        <v>1</v>
      </c>
      <c r="E8" s="234" t="s">
        <v>51</v>
      </c>
      <c r="F8" s="234" t="s">
        <v>44</v>
      </c>
      <c r="G8" s="234"/>
      <c r="H8" s="247"/>
      <c r="I8" s="247"/>
      <c r="J8" s="247"/>
      <c r="K8" s="247"/>
      <c r="L8" s="247"/>
      <c r="M8" s="247"/>
      <c r="N8" s="247"/>
      <c r="O8" s="236"/>
      <c r="P8" s="237"/>
      <c r="Q8" s="475"/>
      <c r="R8" s="239"/>
      <c r="S8" s="240"/>
      <c r="T8" s="479"/>
      <c r="U8" s="242"/>
      <c r="V8" s="263"/>
      <c r="W8" s="477"/>
      <c r="X8" s="243"/>
      <c r="Y8" s="244"/>
      <c r="Z8" s="245"/>
      <c r="AA8" s="248"/>
      <c r="AB8" s="248"/>
      <c r="AC8" s="248"/>
      <c r="AD8" s="249"/>
      <c r="AE8" s="31">
        <v>67.5</v>
      </c>
      <c r="AF8" s="189">
        <f t="shared" si="0"/>
        <v>0</v>
      </c>
      <c r="AG8" s="40">
        <v>1.77</v>
      </c>
      <c r="AH8" s="40">
        <v>2.2999999999999998</v>
      </c>
      <c r="AI8" s="432">
        <f t="shared" si="1"/>
        <v>0</v>
      </c>
      <c r="AJ8" s="441">
        <f t="shared" si="2"/>
        <v>0</v>
      </c>
      <c r="AK8" s="444"/>
      <c r="AL8" s="444"/>
      <c r="AM8" s="444"/>
      <c r="AN8" s="444"/>
      <c r="AO8" s="444"/>
      <c r="AP8" s="444"/>
      <c r="AQ8" s="444"/>
    </row>
    <row r="9" spans="1:43" s="36" customFormat="1" ht="13.5" customHeight="1" thickBot="1">
      <c r="A9" s="232" t="s">
        <v>52</v>
      </c>
      <c r="B9" s="232"/>
      <c r="C9" s="416" t="s">
        <v>1564</v>
      </c>
      <c r="D9" s="233">
        <v>1</v>
      </c>
      <c r="E9" s="234" t="s">
        <v>53</v>
      </c>
      <c r="F9" s="234" t="s">
        <v>44</v>
      </c>
      <c r="G9" s="234"/>
      <c r="H9" s="247"/>
      <c r="I9" s="247"/>
      <c r="J9" s="247"/>
      <c r="K9" s="247"/>
      <c r="L9" s="247"/>
      <c r="M9" s="247"/>
      <c r="N9" s="247"/>
      <c r="O9" s="236"/>
      <c r="P9" s="237"/>
      <c r="Q9" s="475"/>
      <c r="R9" s="239"/>
      <c r="S9" s="240"/>
      <c r="T9" s="479"/>
      <c r="U9" s="242"/>
      <c r="V9" s="263"/>
      <c r="W9" s="477"/>
      <c r="X9" s="243"/>
      <c r="Y9" s="244"/>
      <c r="Z9" s="245"/>
      <c r="AA9" s="248"/>
      <c r="AB9" s="248"/>
      <c r="AC9" s="248"/>
      <c r="AD9" s="249"/>
      <c r="AE9" s="31">
        <v>70</v>
      </c>
      <c r="AF9" s="189">
        <f t="shared" si="0"/>
        <v>0</v>
      </c>
      <c r="AG9" s="40">
        <v>2.2000000000000002</v>
      </c>
      <c r="AH9" s="40">
        <v>2.6</v>
      </c>
      <c r="AI9" s="432">
        <f t="shared" si="1"/>
        <v>0</v>
      </c>
      <c r="AJ9" s="441">
        <f t="shared" si="2"/>
        <v>0</v>
      </c>
      <c r="AK9" s="444"/>
      <c r="AL9" s="444"/>
      <c r="AM9" s="444"/>
      <c r="AN9" s="444"/>
      <c r="AO9" s="444"/>
      <c r="AP9" s="444"/>
      <c r="AQ9" s="444"/>
    </row>
    <row r="10" spans="1:43" s="36" customFormat="1" ht="13.5" customHeight="1" thickBot="1">
      <c r="A10" s="232" t="s">
        <v>54</v>
      </c>
      <c r="B10" s="232"/>
      <c r="C10" s="416" t="s">
        <v>1565</v>
      </c>
      <c r="D10" s="233">
        <v>1</v>
      </c>
      <c r="E10" s="234" t="s">
        <v>55</v>
      </c>
      <c r="F10" s="234" t="s">
        <v>44</v>
      </c>
      <c r="G10" s="234"/>
      <c r="H10" s="247"/>
      <c r="I10" s="247"/>
      <c r="J10" s="247"/>
      <c r="K10" s="247"/>
      <c r="L10" s="247"/>
      <c r="M10" s="247"/>
      <c r="N10" s="247"/>
      <c r="O10" s="236"/>
      <c r="P10" s="237"/>
      <c r="Q10" s="475"/>
      <c r="R10" s="239"/>
      <c r="S10" s="240"/>
      <c r="T10" s="479"/>
      <c r="U10" s="242"/>
      <c r="V10" s="263"/>
      <c r="W10" s="477"/>
      <c r="X10" s="243"/>
      <c r="Y10" s="244"/>
      <c r="Z10" s="245"/>
      <c r="AA10" s="248"/>
      <c r="AB10" s="248"/>
      <c r="AC10" s="248"/>
      <c r="AD10" s="249"/>
      <c r="AE10" s="31">
        <v>115</v>
      </c>
      <c r="AF10" s="189">
        <f t="shared" si="0"/>
        <v>0</v>
      </c>
      <c r="AG10" s="40">
        <v>3.27</v>
      </c>
      <c r="AH10" s="40">
        <v>3.8</v>
      </c>
      <c r="AI10" s="432">
        <f t="shared" si="1"/>
        <v>0</v>
      </c>
      <c r="AJ10" s="441">
        <f t="shared" si="2"/>
        <v>0</v>
      </c>
      <c r="AK10" s="444"/>
      <c r="AL10" s="444"/>
      <c r="AM10" s="444"/>
      <c r="AN10" s="444"/>
      <c r="AO10" s="444"/>
      <c r="AP10" s="444"/>
      <c r="AQ10" s="444"/>
    </row>
    <row r="11" spans="1:43" s="36" customFormat="1" ht="13.5" customHeight="1" thickBot="1">
      <c r="A11" s="232" t="s">
        <v>56</v>
      </c>
      <c r="B11" s="232"/>
      <c r="C11" s="417" t="s">
        <v>1566</v>
      </c>
      <c r="D11" s="233">
        <v>1</v>
      </c>
      <c r="E11" s="234" t="s">
        <v>57</v>
      </c>
      <c r="F11" s="234" t="s">
        <v>44</v>
      </c>
      <c r="G11" s="234"/>
      <c r="H11" s="247"/>
      <c r="I11" s="247"/>
      <c r="J11" s="247"/>
      <c r="K11" s="247"/>
      <c r="L11" s="247"/>
      <c r="M11" s="247"/>
      <c r="N11" s="247"/>
      <c r="O11" s="236"/>
      <c r="P11" s="237"/>
      <c r="Q11" s="475"/>
      <c r="R11" s="239"/>
      <c r="S11" s="240"/>
      <c r="T11" s="479"/>
      <c r="U11" s="242"/>
      <c r="V11" s="263"/>
      <c r="W11" s="477"/>
      <c r="X11" s="243"/>
      <c r="Y11" s="244"/>
      <c r="Z11" s="245"/>
      <c r="AA11" s="248"/>
      <c r="AB11" s="248"/>
      <c r="AC11" s="248"/>
      <c r="AD11" s="249"/>
      <c r="AE11" s="31">
        <v>157.5</v>
      </c>
      <c r="AF11" s="189">
        <f t="shared" si="0"/>
        <v>0</v>
      </c>
      <c r="AG11" s="40">
        <v>7.4</v>
      </c>
      <c r="AH11" s="40">
        <v>8</v>
      </c>
      <c r="AI11" s="432">
        <f t="shared" si="1"/>
        <v>0</v>
      </c>
      <c r="AJ11" s="441">
        <f t="shared" si="2"/>
        <v>0</v>
      </c>
      <c r="AK11" s="444"/>
      <c r="AL11" s="444"/>
      <c r="AM11" s="444"/>
      <c r="AN11" s="444"/>
      <c r="AO11" s="444"/>
      <c r="AP11" s="444"/>
      <c r="AQ11" s="444"/>
    </row>
    <row r="12" spans="1:43" s="36" customFormat="1" ht="13.5" customHeight="1" thickBot="1">
      <c r="A12" s="232" t="s">
        <v>58</v>
      </c>
      <c r="B12" s="232"/>
      <c r="C12" s="417" t="s">
        <v>1567</v>
      </c>
      <c r="D12" s="233">
        <v>1</v>
      </c>
      <c r="E12" s="234" t="s">
        <v>59</v>
      </c>
      <c r="F12" s="234" t="s">
        <v>44</v>
      </c>
      <c r="G12" s="234"/>
      <c r="H12" s="247"/>
      <c r="I12" s="247"/>
      <c r="J12" s="247"/>
      <c r="K12" s="247"/>
      <c r="L12" s="247"/>
      <c r="M12" s="247"/>
      <c r="N12" s="247"/>
      <c r="O12" s="236"/>
      <c r="P12" s="237"/>
      <c r="Q12" s="475"/>
      <c r="R12" s="239"/>
      <c r="S12" s="240"/>
      <c r="T12" s="479"/>
      <c r="U12" s="242"/>
      <c r="V12" s="263"/>
      <c r="W12" s="477"/>
      <c r="X12" s="243"/>
      <c r="Y12" s="244"/>
      <c r="Z12" s="245"/>
      <c r="AA12" s="248"/>
      <c r="AB12" s="248"/>
      <c r="AC12" s="248"/>
      <c r="AD12" s="249"/>
      <c r="AE12" s="31">
        <v>212.5</v>
      </c>
      <c r="AF12" s="189">
        <f t="shared" si="0"/>
        <v>0</v>
      </c>
      <c r="AG12" s="40">
        <v>7.4</v>
      </c>
      <c r="AH12" s="40">
        <v>8</v>
      </c>
      <c r="AI12" s="432">
        <f t="shared" si="1"/>
        <v>0</v>
      </c>
      <c r="AJ12" s="441">
        <f t="shared" si="2"/>
        <v>0</v>
      </c>
      <c r="AK12" s="444"/>
      <c r="AL12" s="444"/>
      <c r="AM12" s="444"/>
      <c r="AN12" s="444"/>
      <c r="AO12" s="444"/>
      <c r="AP12" s="444"/>
      <c r="AQ12" s="444"/>
    </row>
    <row r="13" spans="1:43" s="36" customFormat="1" ht="13.5" customHeight="1" thickBot="1">
      <c r="A13" s="232" t="s">
        <v>60</v>
      </c>
      <c r="B13" s="232"/>
      <c r="C13" s="417" t="s">
        <v>1568</v>
      </c>
      <c r="D13" s="233">
        <v>1</v>
      </c>
      <c r="E13" s="234" t="s">
        <v>61</v>
      </c>
      <c r="F13" s="234" t="s">
        <v>44</v>
      </c>
      <c r="G13" s="234"/>
      <c r="H13" s="247"/>
      <c r="I13" s="247"/>
      <c r="J13" s="247"/>
      <c r="K13" s="247"/>
      <c r="L13" s="247"/>
      <c r="M13" s="247"/>
      <c r="N13" s="247"/>
      <c r="O13" s="236"/>
      <c r="P13" s="237"/>
      <c r="Q13" s="475"/>
      <c r="R13" s="239"/>
      <c r="S13" s="240"/>
      <c r="T13" s="479"/>
      <c r="U13" s="242"/>
      <c r="V13" s="263"/>
      <c r="W13" s="477"/>
      <c r="X13" s="243"/>
      <c r="Y13" s="244"/>
      <c r="Z13" s="245"/>
      <c r="AA13" s="248"/>
      <c r="AB13" s="248"/>
      <c r="AC13" s="248"/>
      <c r="AD13" s="249"/>
      <c r="AE13" s="31">
        <v>220</v>
      </c>
      <c r="AF13" s="189">
        <f t="shared" si="0"/>
        <v>0</v>
      </c>
      <c r="AG13" s="40">
        <v>7.4</v>
      </c>
      <c r="AH13" s="40">
        <v>8</v>
      </c>
      <c r="AI13" s="432">
        <f t="shared" si="1"/>
        <v>0</v>
      </c>
      <c r="AJ13" s="441">
        <f t="shared" si="2"/>
        <v>0</v>
      </c>
      <c r="AK13" s="444"/>
      <c r="AL13" s="444"/>
      <c r="AM13" s="444"/>
      <c r="AN13" s="444"/>
      <c r="AO13" s="444"/>
      <c r="AP13" s="444"/>
      <c r="AQ13" s="444"/>
    </row>
    <row r="14" spans="1:43" s="36" customFormat="1" ht="13.5" customHeight="1" thickBot="1">
      <c r="A14" s="232" t="s">
        <v>62</v>
      </c>
      <c r="B14" s="232"/>
      <c r="C14" s="417" t="s">
        <v>1569</v>
      </c>
      <c r="D14" s="233">
        <v>1</v>
      </c>
      <c r="E14" s="234" t="s">
        <v>49</v>
      </c>
      <c r="F14" s="234" t="s">
        <v>44</v>
      </c>
      <c r="G14" s="234"/>
      <c r="H14" s="247"/>
      <c r="I14" s="247"/>
      <c r="J14" s="247"/>
      <c r="K14" s="247"/>
      <c r="L14" s="247"/>
      <c r="M14" s="247"/>
      <c r="N14" s="247"/>
      <c r="O14" s="236"/>
      <c r="P14" s="237"/>
      <c r="Q14" s="475"/>
      <c r="R14" s="239"/>
      <c r="S14" s="240"/>
      <c r="T14" s="479"/>
      <c r="U14" s="242"/>
      <c r="V14" s="263"/>
      <c r="W14" s="477"/>
      <c r="X14" s="243"/>
      <c r="Y14" s="244"/>
      <c r="Z14" s="245"/>
      <c r="AA14" s="248"/>
      <c r="AB14" s="248"/>
      <c r="AC14" s="248"/>
      <c r="AD14" s="249"/>
      <c r="AE14" s="31">
        <v>57.5</v>
      </c>
      <c r="AF14" s="189">
        <f t="shared" si="0"/>
        <v>0</v>
      </c>
      <c r="AG14" s="40">
        <v>1</v>
      </c>
      <c r="AH14" s="40">
        <v>1.2</v>
      </c>
      <c r="AI14" s="432">
        <f t="shared" si="1"/>
        <v>0</v>
      </c>
      <c r="AJ14" s="441">
        <f t="shared" si="2"/>
        <v>0</v>
      </c>
      <c r="AK14" s="444"/>
      <c r="AL14" s="444"/>
      <c r="AM14" s="444"/>
      <c r="AN14" s="444"/>
      <c r="AO14" s="444"/>
      <c r="AP14" s="444"/>
      <c r="AQ14" s="444"/>
    </row>
    <row r="15" spans="1:43" s="36" customFormat="1" ht="13.5" customHeight="1" thickBot="1">
      <c r="A15" s="232" t="s">
        <v>63</v>
      </c>
      <c r="B15" s="232"/>
      <c r="C15" s="417" t="s">
        <v>1570</v>
      </c>
      <c r="D15" s="233">
        <v>1</v>
      </c>
      <c r="E15" s="234" t="s">
        <v>64</v>
      </c>
      <c r="F15" s="234" t="s">
        <v>44</v>
      </c>
      <c r="G15" s="234"/>
      <c r="H15" s="247"/>
      <c r="I15" s="247"/>
      <c r="J15" s="247"/>
      <c r="K15" s="247"/>
      <c r="L15" s="247"/>
      <c r="M15" s="247"/>
      <c r="N15" s="247"/>
      <c r="O15" s="236"/>
      <c r="P15" s="237"/>
      <c r="Q15" s="475"/>
      <c r="R15" s="239"/>
      <c r="S15" s="240"/>
      <c r="T15" s="479"/>
      <c r="U15" s="242"/>
      <c r="V15" s="263"/>
      <c r="W15" s="477"/>
      <c r="X15" s="243"/>
      <c r="Y15" s="244"/>
      <c r="Z15" s="245"/>
      <c r="AA15" s="248"/>
      <c r="AB15" s="248"/>
      <c r="AC15" s="248"/>
      <c r="AD15" s="249"/>
      <c r="AE15" s="31">
        <v>92.5</v>
      </c>
      <c r="AF15" s="189">
        <f t="shared" si="0"/>
        <v>0</v>
      </c>
      <c r="AG15" s="40">
        <v>1.5</v>
      </c>
      <c r="AH15" s="40">
        <v>1.8</v>
      </c>
      <c r="AI15" s="432">
        <f t="shared" si="1"/>
        <v>0</v>
      </c>
      <c r="AJ15" s="441">
        <f t="shared" si="2"/>
        <v>0</v>
      </c>
      <c r="AK15" s="444"/>
      <c r="AL15" s="444"/>
      <c r="AM15" s="444"/>
      <c r="AN15" s="444"/>
      <c r="AO15" s="444"/>
      <c r="AP15" s="444"/>
      <c r="AQ15" s="444"/>
    </row>
    <row r="16" spans="1:43" s="36" customFormat="1" ht="13.5" customHeight="1" thickBot="1">
      <c r="A16" s="232" t="s">
        <v>65</v>
      </c>
      <c r="B16" s="232"/>
      <c r="C16" s="417" t="s">
        <v>1571</v>
      </c>
      <c r="D16" s="233">
        <v>1</v>
      </c>
      <c r="E16" s="234" t="s">
        <v>66</v>
      </c>
      <c r="F16" s="234" t="s">
        <v>44</v>
      </c>
      <c r="G16" s="234"/>
      <c r="H16" s="247"/>
      <c r="I16" s="247"/>
      <c r="J16" s="247"/>
      <c r="K16" s="247"/>
      <c r="L16" s="247"/>
      <c r="M16" s="247"/>
      <c r="N16" s="247"/>
      <c r="O16" s="236"/>
      <c r="P16" s="237"/>
      <c r="Q16" s="475"/>
      <c r="R16" s="239"/>
      <c r="S16" s="240"/>
      <c r="T16" s="479"/>
      <c r="U16" s="242"/>
      <c r="V16" s="263"/>
      <c r="W16" s="477"/>
      <c r="X16" s="243"/>
      <c r="Y16" s="244"/>
      <c r="Z16" s="245"/>
      <c r="AA16" s="248"/>
      <c r="AB16" s="248"/>
      <c r="AC16" s="248"/>
      <c r="AD16" s="249"/>
      <c r="AE16" s="31">
        <v>95</v>
      </c>
      <c r="AF16" s="189">
        <f t="shared" si="0"/>
        <v>0</v>
      </c>
      <c r="AG16" s="40">
        <v>3</v>
      </c>
      <c r="AH16" s="40">
        <v>3.3</v>
      </c>
      <c r="AI16" s="432">
        <f t="shared" si="1"/>
        <v>0</v>
      </c>
      <c r="AJ16" s="441">
        <f t="shared" si="2"/>
        <v>0</v>
      </c>
      <c r="AK16" s="444"/>
      <c r="AL16" s="444"/>
      <c r="AM16" s="444"/>
      <c r="AN16" s="444"/>
      <c r="AO16" s="444"/>
      <c r="AP16" s="444"/>
      <c r="AQ16" s="444"/>
    </row>
    <row r="17" spans="1:43" s="36" customFormat="1" ht="13.5" customHeight="1" thickBot="1">
      <c r="A17" s="232" t="s">
        <v>67</v>
      </c>
      <c r="B17" s="232"/>
      <c r="C17" s="417" t="s">
        <v>1572</v>
      </c>
      <c r="D17" s="233">
        <v>1</v>
      </c>
      <c r="E17" s="234" t="s">
        <v>68</v>
      </c>
      <c r="F17" s="234" t="s">
        <v>44</v>
      </c>
      <c r="G17" s="234"/>
      <c r="H17" s="247"/>
      <c r="I17" s="247"/>
      <c r="J17" s="247"/>
      <c r="K17" s="247"/>
      <c r="L17" s="247"/>
      <c r="M17" s="247"/>
      <c r="N17" s="247"/>
      <c r="O17" s="236"/>
      <c r="P17" s="237"/>
      <c r="Q17" s="475"/>
      <c r="R17" s="239"/>
      <c r="S17" s="240"/>
      <c r="T17" s="479"/>
      <c r="U17" s="242"/>
      <c r="V17" s="263"/>
      <c r="W17" s="477"/>
      <c r="X17" s="243"/>
      <c r="Y17" s="244"/>
      <c r="Z17" s="245"/>
      <c r="AA17" s="248"/>
      <c r="AB17" s="248"/>
      <c r="AC17" s="248"/>
      <c r="AD17" s="249"/>
      <c r="AE17" s="31">
        <v>105</v>
      </c>
      <c r="AF17" s="189">
        <f t="shared" si="0"/>
        <v>0</v>
      </c>
      <c r="AG17" s="40">
        <v>1.86</v>
      </c>
      <c r="AH17" s="40">
        <v>2.2999999999999998</v>
      </c>
      <c r="AI17" s="432">
        <f t="shared" si="1"/>
        <v>0</v>
      </c>
      <c r="AJ17" s="441">
        <f t="shared" si="2"/>
        <v>0</v>
      </c>
      <c r="AK17" s="444"/>
      <c r="AL17" s="444"/>
      <c r="AM17" s="444"/>
      <c r="AN17" s="444"/>
      <c r="AO17" s="444"/>
      <c r="AP17" s="444"/>
      <c r="AQ17" s="444"/>
    </row>
    <row r="18" spans="1:43" s="36" customFormat="1" ht="13.5" customHeight="1" thickBot="1">
      <c r="A18" s="232" t="s">
        <v>69</v>
      </c>
      <c r="B18" s="232"/>
      <c r="C18" s="417" t="s">
        <v>1573</v>
      </c>
      <c r="D18" s="233">
        <v>1</v>
      </c>
      <c r="E18" s="234" t="s">
        <v>70</v>
      </c>
      <c r="F18" s="234" t="s">
        <v>44</v>
      </c>
      <c r="G18" s="234"/>
      <c r="H18" s="247"/>
      <c r="I18" s="247"/>
      <c r="J18" s="247"/>
      <c r="K18" s="247"/>
      <c r="L18" s="247"/>
      <c r="M18" s="247"/>
      <c r="N18" s="247"/>
      <c r="O18" s="236"/>
      <c r="P18" s="237"/>
      <c r="Q18" s="475"/>
      <c r="R18" s="239"/>
      <c r="S18" s="240"/>
      <c r="T18" s="479"/>
      <c r="U18" s="242"/>
      <c r="V18" s="263"/>
      <c r="W18" s="477"/>
      <c r="X18" s="243"/>
      <c r="Y18" s="244"/>
      <c r="Z18" s="245"/>
      <c r="AA18" s="248"/>
      <c r="AB18" s="248"/>
      <c r="AC18" s="248"/>
      <c r="AD18" s="249"/>
      <c r="AE18" s="31">
        <v>142.5</v>
      </c>
      <c r="AF18" s="189">
        <f t="shared" si="0"/>
        <v>0</v>
      </c>
      <c r="AG18" s="40">
        <v>2.75</v>
      </c>
      <c r="AH18" s="40">
        <v>3</v>
      </c>
      <c r="AI18" s="432">
        <f t="shared" si="1"/>
        <v>0</v>
      </c>
      <c r="AJ18" s="441">
        <f t="shared" si="2"/>
        <v>0</v>
      </c>
      <c r="AK18" s="444"/>
      <c r="AL18" s="444"/>
      <c r="AM18" s="444"/>
      <c r="AN18" s="444"/>
      <c r="AO18" s="444"/>
      <c r="AP18" s="444"/>
      <c r="AQ18" s="444"/>
    </row>
    <row r="19" spans="1:43" s="36" customFormat="1" ht="13.5" customHeight="1" thickBot="1">
      <c r="A19" s="232" t="s">
        <v>71</v>
      </c>
      <c r="B19" s="232"/>
      <c r="C19" s="417" t="s">
        <v>1574</v>
      </c>
      <c r="D19" s="233">
        <v>1</v>
      </c>
      <c r="E19" s="234" t="s">
        <v>53</v>
      </c>
      <c r="F19" s="234" t="s">
        <v>44</v>
      </c>
      <c r="G19" s="234"/>
      <c r="H19" s="247"/>
      <c r="I19" s="247"/>
      <c r="J19" s="247"/>
      <c r="K19" s="247"/>
      <c r="L19" s="247"/>
      <c r="M19" s="247"/>
      <c r="N19" s="247"/>
      <c r="O19" s="236"/>
      <c r="P19" s="237"/>
      <c r="Q19" s="475"/>
      <c r="R19" s="239"/>
      <c r="S19" s="240"/>
      <c r="T19" s="479"/>
      <c r="U19" s="242"/>
      <c r="V19" s="263"/>
      <c r="W19" s="477"/>
      <c r="X19" s="243"/>
      <c r="Y19" s="244"/>
      <c r="Z19" s="245"/>
      <c r="AA19" s="248"/>
      <c r="AB19" s="248"/>
      <c r="AC19" s="248"/>
      <c r="AD19" s="249"/>
      <c r="AE19" s="31">
        <v>110</v>
      </c>
      <c r="AF19" s="189">
        <f t="shared" si="0"/>
        <v>0</v>
      </c>
      <c r="AG19" s="40">
        <v>3.84</v>
      </c>
      <c r="AH19" s="40">
        <v>4.2</v>
      </c>
      <c r="AI19" s="432">
        <f t="shared" si="1"/>
        <v>0</v>
      </c>
      <c r="AJ19" s="441">
        <f t="shared" si="2"/>
        <v>0</v>
      </c>
      <c r="AK19" s="444"/>
      <c r="AL19" s="444"/>
      <c r="AM19" s="444"/>
      <c r="AN19" s="444"/>
      <c r="AO19" s="444"/>
      <c r="AP19" s="444"/>
      <c r="AQ19" s="444"/>
    </row>
    <row r="20" spans="1:43" s="36" customFormat="1" ht="13.5" customHeight="1" thickBot="1">
      <c r="A20" s="232" t="s">
        <v>72</v>
      </c>
      <c r="B20" s="232"/>
      <c r="C20" s="417" t="s">
        <v>1575</v>
      </c>
      <c r="D20" s="233">
        <v>1</v>
      </c>
      <c r="E20" s="234" t="s">
        <v>73</v>
      </c>
      <c r="F20" s="234" t="s">
        <v>44</v>
      </c>
      <c r="G20" s="234"/>
      <c r="H20" s="247"/>
      <c r="I20" s="247"/>
      <c r="J20" s="247"/>
      <c r="K20" s="247"/>
      <c r="L20" s="247"/>
      <c r="M20" s="247"/>
      <c r="N20" s="247"/>
      <c r="O20" s="236"/>
      <c r="P20" s="237"/>
      <c r="Q20" s="475"/>
      <c r="R20" s="239"/>
      <c r="S20" s="240"/>
      <c r="T20" s="479"/>
      <c r="U20" s="242"/>
      <c r="V20" s="263"/>
      <c r="W20" s="477"/>
      <c r="X20" s="243"/>
      <c r="Y20" s="244"/>
      <c r="Z20" s="245"/>
      <c r="AA20" s="248"/>
      <c r="AB20" s="248"/>
      <c r="AC20" s="248"/>
      <c r="AD20" s="249"/>
      <c r="AE20" s="31">
        <v>197.5</v>
      </c>
      <c r="AF20" s="189">
        <f t="shared" si="0"/>
        <v>0</v>
      </c>
      <c r="AG20" s="40">
        <v>7.6</v>
      </c>
      <c r="AH20" s="40">
        <v>8</v>
      </c>
      <c r="AI20" s="432">
        <f t="shared" si="1"/>
        <v>0</v>
      </c>
      <c r="AJ20" s="441">
        <f t="shared" si="2"/>
        <v>0</v>
      </c>
      <c r="AK20" s="444"/>
      <c r="AL20" s="444"/>
      <c r="AM20" s="444"/>
      <c r="AN20" s="444"/>
      <c r="AO20" s="444"/>
      <c r="AP20" s="444"/>
      <c r="AQ20" s="444"/>
    </row>
    <row r="21" spans="1:43" s="36" customFormat="1" ht="13.5" customHeight="1" thickBot="1">
      <c r="A21" s="232" t="s">
        <v>74</v>
      </c>
      <c r="B21" s="232"/>
      <c r="C21" s="417" t="s">
        <v>1576</v>
      </c>
      <c r="D21" s="233">
        <v>1</v>
      </c>
      <c r="E21" s="234" t="s">
        <v>75</v>
      </c>
      <c r="F21" s="234" t="s">
        <v>44</v>
      </c>
      <c r="G21" s="234"/>
      <c r="H21" s="247"/>
      <c r="I21" s="247"/>
      <c r="J21" s="247"/>
      <c r="K21" s="247"/>
      <c r="L21" s="247"/>
      <c r="M21" s="247"/>
      <c r="N21" s="247"/>
      <c r="O21" s="236"/>
      <c r="P21" s="237"/>
      <c r="Q21" s="475"/>
      <c r="R21" s="239"/>
      <c r="S21" s="240"/>
      <c r="T21" s="479"/>
      <c r="U21" s="242"/>
      <c r="V21" s="263"/>
      <c r="W21" s="477"/>
      <c r="X21" s="243"/>
      <c r="Y21" s="244"/>
      <c r="Z21" s="245"/>
      <c r="AA21" s="248"/>
      <c r="AB21" s="248"/>
      <c r="AC21" s="248"/>
      <c r="AD21" s="249"/>
      <c r="AE21" s="31">
        <v>182.5</v>
      </c>
      <c r="AF21" s="189">
        <f t="shared" si="0"/>
        <v>0</v>
      </c>
      <c r="AG21" s="40">
        <v>4.5999999999999996</v>
      </c>
      <c r="AH21" s="40">
        <v>5.2</v>
      </c>
      <c r="AI21" s="432">
        <f t="shared" si="1"/>
        <v>0</v>
      </c>
      <c r="AJ21" s="441">
        <f t="shared" si="2"/>
        <v>0</v>
      </c>
      <c r="AK21" s="444"/>
      <c r="AL21" s="444"/>
      <c r="AM21" s="444"/>
      <c r="AN21" s="444"/>
      <c r="AO21" s="444"/>
      <c r="AP21" s="444"/>
      <c r="AQ21" s="444"/>
    </row>
    <row r="22" spans="1:43" s="36" customFormat="1" ht="13.5" customHeight="1" thickBot="1">
      <c r="A22" s="232" t="s">
        <v>76</v>
      </c>
      <c r="B22" s="232"/>
      <c r="C22" s="417" t="s">
        <v>1577</v>
      </c>
      <c r="D22" s="233">
        <v>1</v>
      </c>
      <c r="E22" s="234" t="s">
        <v>77</v>
      </c>
      <c r="F22" s="234" t="s">
        <v>44</v>
      </c>
      <c r="G22" s="234"/>
      <c r="H22" s="247"/>
      <c r="I22" s="247"/>
      <c r="J22" s="247"/>
      <c r="K22" s="247"/>
      <c r="L22" s="247"/>
      <c r="M22" s="247"/>
      <c r="N22" s="247"/>
      <c r="O22" s="236"/>
      <c r="P22" s="237"/>
      <c r="Q22" s="475"/>
      <c r="R22" s="239"/>
      <c r="S22" s="240"/>
      <c r="T22" s="479"/>
      <c r="U22" s="242"/>
      <c r="V22" s="263"/>
      <c r="W22" s="477"/>
      <c r="X22" s="243"/>
      <c r="Y22" s="244"/>
      <c r="Z22" s="245"/>
      <c r="AA22" s="248"/>
      <c r="AB22" s="248"/>
      <c r="AC22" s="248"/>
      <c r="AD22" s="249"/>
      <c r="AE22" s="31">
        <v>220</v>
      </c>
      <c r="AF22" s="189">
        <f t="shared" si="0"/>
        <v>0</v>
      </c>
      <c r="AG22" s="40">
        <v>5.42</v>
      </c>
      <c r="AH22" s="40">
        <v>6</v>
      </c>
      <c r="AI22" s="432">
        <f t="shared" si="1"/>
        <v>0</v>
      </c>
      <c r="AJ22" s="441">
        <f t="shared" si="2"/>
        <v>0</v>
      </c>
      <c r="AK22" s="444"/>
      <c r="AL22" s="444"/>
      <c r="AM22" s="444"/>
      <c r="AN22" s="444"/>
      <c r="AO22" s="444"/>
      <c r="AP22" s="444"/>
      <c r="AQ22" s="444"/>
    </row>
    <row r="23" spans="1:43" s="36" customFormat="1" ht="13.5" customHeight="1" thickBot="1">
      <c r="A23" s="232" t="s">
        <v>78</v>
      </c>
      <c r="B23" s="232"/>
      <c r="C23" s="417" t="s">
        <v>1578</v>
      </c>
      <c r="D23" s="233">
        <v>1</v>
      </c>
      <c r="E23" s="234" t="s">
        <v>64</v>
      </c>
      <c r="F23" s="234" t="s">
        <v>44</v>
      </c>
      <c r="G23" s="234"/>
      <c r="H23" s="247"/>
      <c r="I23" s="247"/>
      <c r="J23" s="247"/>
      <c r="K23" s="247"/>
      <c r="L23" s="247"/>
      <c r="M23" s="247"/>
      <c r="N23" s="247"/>
      <c r="O23" s="236"/>
      <c r="P23" s="237"/>
      <c r="Q23" s="475"/>
      <c r="R23" s="239"/>
      <c r="S23" s="240"/>
      <c r="T23" s="479"/>
      <c r="U23" s="242"/>
      <c r="V23" s="263"/>
      <c r="W23" s="477"/>
      <c r="X23" s="243"/>
      <c r="Y23" s="244"/>
      <c r="Z23" s="245"/>
      <c r="AA23" s="248"/>
      <c r="AB23" s="248"/>
      <c r="AC23" s="248"/>
      <c r="AD23" s="249"/>
      <c r="AE23" s="31">
        <v>110</v>
      </c>
      <c r="AF23" s="189">
        <f t="shared" si="0"/>
        <v>0</v>
      </c>
      <c r="AG23" s="40">
        <v>1.9</v>
      </c>
      <c r="AH23" s="40">
        <v>2.4</v>
      </c>
      <c r="AI23" s="432">
        <f t="shared" si="1"/>
        <v>0</v>
      </c>
      <c r="AJ23" s="441">
        <f t="shared" si="2"/>
        <v>0</v>
      </c>
      <c r="AK23" s="444"/>
      <c r="AL23" s="444"/>
      <c r="AM23" s="444"/>
      <c r="AN23" s="444"/>
      <c r="AO23" s="444"/>
      <c r="AP23" s="444"/>
      <c r="AQ23" s="444"/>
    </row>
    <row r="24" spans="1:43" s="36" customFormat="1" ht="13.5" customHeight="1" thickBot="1">
      <c r="A24" s="232" t="s">
        <v>79</v>
      </c>
      <c r="B24" s="232"/>
      <c r="C24" s="417" t="s">
        <v>1579</v>
      </c>
      <c r="D24" s="233">
        <v>1</v>
      </c>
      <c r="E24" s="234" t="s">
        <v>53</v>
      </c>
      <c r="F24" s="234" t="s">
        <v>44</v>
      </c>
      <c r="G24" s="234"/>
      <c r="H24" s="247"/>
      <c r="I24" s="247"/>
      <c r="J24" s="247"/>
      <c r="K24" s="247"/>
      <c r="L24" s="247"/>
      <c r="M24" s="247"/>
      <c r="N24" s="247"/>
      <c r="O24" s="236"/>
      <c r="P24" s="237"/>
      <c r="Q24" s="475"/>
      <c r="R24" s="239"/>
      <c r="S24" s="240"/>
      <c r="T24" s="479"/>
      <c r="U24" s="242"/>
      <c r="V24" s="263"/>
      <c r="W24" s="477"/>
      <c r="X24" s="243"/>
      <c r="Y24" s="244"/>
      <c r="Z24" s="245"/>
      <c r="AA24" s="248"/>
      <c r="AB24" s="248"/>
      <c r="AC24" s="248"/>
      <c r="AD24" s="249"/>
      <c r="AE24" s="31">
        <v>145</v>
      </c>
      <c r="AF24" s="189">
        <f t="shared" si="0"/>
        <v>0</v>
      </c>
      <c r="AG24" s="40">
        <v>5.8</v>
      </c>
      <c r="AH24" s="40">
        <v>6.8</v>
      </c>
      <c r="AI24" s="432">
        <f t="shared" si="1"/>
        <v>0</v>
      </c>
      <c r="AJ24" s="441">
        <f t="shared" si="2"/>
        <v>0</v>
      </c>
      <c r="AK24" s="444"/>
      <c r="AL24" s="444"/>
      <c r="AM24" s="444"/>
      <c r="AN24" s="444"/>
      <c r="AO24" s="444"/>
      <c r="AP24" s="444"/>
      <c r="AQ24" s="444"/>
    </row>
    <row r="25" spans="1:43" s="36" customFormat="1" ht="13.5" customHeight="1" thickBot="1">
      <c r="A25" s="232" t="s">
        <v>80</v>
      </c>
      <c r="B25" s="232"/>
      <c r="C25" s="417" t="s">
        <v>1580</v>
      </c>
      <c r="D25" s="233">
        <v>5</v>
      </c>
      <c r="E25" s="234" t="s">
        <v>81</v>
      </c>
      <c r="F25" s="234" t="s">
        <v>44</v>
      </c>
      <c r="G25" s="234"/>
      <c r="H25" s="247"/>
      <c r="I25" s="247"/>
      <c r="J25" s="247"/>
      <c r="K25" s="247"/>
      <c r="L25" s="247"/>
      <c r="M25" s="247"/>
      <c r="N25" s="247"/>
      <c r="O25" s="236"/>
      <c r="P25" s="237"/>
      <c r="Q25" s="475"/>
      <c r="R25" s="239"/>
      <c r="S25" s="240"/>
      <c r="T25" s="479"/>
      <c r="U25" s="242"/>
      <c r="V25" s="263"/>
      <c r="W25" s="477"/>
      <c r="X25" s="243"/>
      <c r="Y25" s="244"/>
      <c r="Z25" s="245"/>
      <c r="AA25" s="248"/>
      <c r="AB25" s="248"/>
      <c r="AC25" s="248"/>
      <c r="AD25" s="249"/>
      <c r="AE25" s="31">
        <v>590</v>
      </c>
      <c r="AF25" s="189">
        <f t="shared" si="0"/>
        <v>0</v>
      </c>
      <c r="AG25" s="40">
        <v>21</v>
      </c>
      <c r="AH25" s="40">
        <v>25</v>
      </c>
      <c r="AI25" s="432">
        <f t="shared" si="1"/>
        <v>0</v>
      </c>
      <c r="AJ25" s="441">
        <f t="shared" si="2"/>
        <v>0</v>
      </c>
      <c r="AK25" s="444"/>
      <c r="AL25" s="444"/>
      <c r="AM25" s="444"/>
      <c r="AN25" s="444"/>
      <c r="AO25" s="444"/>
      <c r="AP25" s="444"/>
      <c r="AQ25" s="444"/>
    </row>
    <row r="26" spans="1:43" s="36" customFormat="1" ht="13.5" customHeight="1" thickBot="1">
      <c r="A26" s="232" t="s">
        <v>82</v>
      </c>
      <c r="B26" s="232"/>
      <c r="C26" s="417" t="s">
        <v>1581</v>
      </c>
      <c r="D26" s="233">
        <v>1</v>
      </c>
      <c r="E26" s="234" t="s">
        <v>83</v>
      </c>
      <c r="F26" s="234" t="s">
        <v>44</v>
      </c>
      <c r="G26" s="234"/>
      <c r="H26" s="247"/>
      <c r="I26" s="247"/>
      <c r="J26" s="247"/>
      <c r="K26" s="247"/>
      <c r="L26" s="247"/>
      <c r="M26" s="247"/>
      <c r="N26" s="247"/>
      <c r="O26" s="236"/>
      <c r="P26" s="237"/>
      <c r="Q26" s="475"/>
      <c r="R26" s="239"/>
      <c r="S26" s="240"/>
      <c r="T26" s="479"/>
      <c r="U26" s="242"/>
      <c r="V26" s="263"/>
      <c r="W26" s="477"/>
      <c r="X26" s="243"/>
      <c r="Y26" s="244"/>
      <c r="Z26" s="245"/>
      <c r="AA26" s="248"/>
      <c r="AB26" s="248"/>
      <c r="AC26" s="248"/>
      <c r="AD26" s="249"/>
      <c r="AE26" s="31">
        <v>145</v>
      </c>
      <c r="AF26" s="189">
        <f t="shared" si="0"/>
        <v>0</v>
      </c>
      <c r="AG26" s="40">
        <v>4.22</v>
      </c>
      <c r="AH26" s="40">
        <v>5</v>
      </c>
      <c r="AI26" s="432">
        <f t="shared" si="1"/>
        <v>0</v>
      </c>
      <c r="AJ26" s="441">
        <f t="shared" si="2"/>
        <v>0</v>
      </c>
      <c r="AK26" s="444"/>
      <c r="AL26" s="444"/>
      <c r="AM26" s="444"/>
      <c r="AN26" s="444"/>
      <c r="AO26" s="444"/>
      <c r="AP26" s="444"/>
      <c r="AQ26" s="444"/>
    </row>
    <row r="27" spans="1:43" s="36" customFormat="1" ht="13.5" customHeight="1" thickBot="1">
      <c r="A27" s="232" t="s">
        <v>84</v>
      </c>
      <c r="B27" s="232"/>
      <c r="C27" s="417" t="s">
        <v>1582</v>
      </c>
      <c r="D27" s="233">
        <v>6</v>
      </c>
      <c r="E27" s="234" t="s">
        <v>85</v>
      </c>
      <c r="F27" s="234" t="s">
        <v>44</v>
      </c>
      <c r="G27" s="234"/>
      <c r="H27" s="247"/>
      <c r="I27" s="247"/>
      <c r="J27" s="247"/>
      <c r="K27" s="247"/>
      <c r="L27" s="247"/>
      <c r="M27" s="247"/>
      <c r="N27" s="247"/>
      <c r="O27" s="236"/>
      <c r="P27" s="237"/>
      <c r="Q27" s="475"/>
      <c r="R27" s="239"/>
      <c r="S27" s="240"/>
      <c r="T27" s="479"/>
      <c r="U27" s="242"/>
      <c r="V27" s="263"/>
      <c r="W27" s="477"/>
      <c r="X27" s="243"/>
      <c r="Y27" s="244"/>
      <c r="Z27" s="245"/>
      <c r="AA27" s="248"/>
      <c r="AB27" s="248"/>
      <c r="AC27" s="248"/>
      <c r="AD27" s="249"/>
      <c r="AE27" s="31">
        <v>630</v>
      </c>
      <c r="AF27" s="189">
        <f t="shared" si="0"/>
        <v>0</v>
      </c>
      <c r="AG27" s="40">
        <v>18.600000000000001</v>
      </c>
      <c r="AH27" s="40">
        <v>23</v>
      </c>
      <c r="AI27" s="432">
        <f t="shared" si="1"/>
        <v>0</v>
      </c>
      <c r="AJ27" s="441">
        <f t="shared" si="2"/>
        <v>0</v>
      </c>
      <c r="AK27" s="444"/>
      <c r="AL27" s="444"/>
      <c r="AM27" s="444"/>
      <c r="AN27" s="444"/>
      <c r="AO27" s="444"/>
      <c r="AP27" s="444"/>
      <c r="AQ27" s="444"/>
    </row>
    <row r="28" spans="1:43" s="36" customFormat="1" ht="13.5" customHeight="1" thickBot="1">
      <c r="A28" s="232" t="s">
        <v>86</v>
      </c>
      <c r="B28" s="232"/>
      <c r="C28" s="417" t="s">
        <v>1583</v>
      </c>
      <c r="D28" s="233">
        <v>1</v>
      </c>
      <c r="E28" s="234" t="s">
        <v>75</v>
      </c>
      <c r="F28" s="234" t="s">
        <v>44</v>
      </c>
      <c r="G28" s="234"/>
      <c r="H28" s="247"/>
      <c r="I28" s="247"/>
      <c r="J28" s="247"/>
      <c r="K28" s="247"/>
      <c r="L28" s="247"/>
      <c r="M28" s="247"/>
      <c r="N28" s="247"/>
      <c r="O28" s="236"/>
      <c r="P28" s="237"/>
      <c r="Q28" s="475"/>
      <c r="R28" s="239"/>
      <c r="S28" s="240"/>
      <c r="T28" s="479"/>
      <c r="U28" s="242"/>
      <c r="V28" s="263"/>
      <c r="W28" s="477"/>
      <c r="X28" s="243"/>
      <c r="Y28" s="244"/>
      <c r="Z28" s="245"/>
      <c r="AA28" s="250"/>
      <c r="AB28" s="250"/>
      <c r="AC28" s="250"/>
      <c r="AD28" s="251"/>
      <c r="AE28" s="31">
        <v>145</v>
      </c>
      <c r="AF28" s="189">
        <f t="shared" si="0"/>
        <v>0</v>
      </c>
      <c r="AG28" s="40">
        <v>3.1</v>
      </c>
      <c r="AH28" s="40">
        <v>3.6</v>
      </c>
      <c r="AI28" s="432">
        <f t="shared" si="1"/>
        <v>0</v>
      </c>
      <c r="AJ28" s="441">
        <f t="shared" si="2"/>
        <v>0</v>
      </c>
      <c r="AK28" s="444"/>
      <c r="AL28" s="444"/>
      <c r="AM28" s="444"/>
      <c r="AN28" s="444"/>
      <c r="AO28" s="444"/>
      <c r="AP28" s="444"/>
      <c r="AQ28" s="444"/>
    </row>
    <row r="29" spans="1:43" s="36" customFormat="1" ht="13.5" customHeight="1" thickBot="1">
      <c r="A29" s="232" t="s">
        <v>1543</v>
      </c>
      <c r="B29" s="406" t="s">
        <v>1557</v>
      </c>
      <c r="C29" s="417" t="s">
        <v>1800</v>
      </c>
      <c r="D29" s="232">
        <v>1</v>
      </c>
      <c r="E29" s="234" t="s">
        <v>1550</v>
      </c>
      <c r="F29" s="234" t="s">
        <v>44</v>
      </c>
      <c r="G29" s="234"/>
      <c r="H29" s="392"/>
      <c r="I29" s="392"/>
      <c r="J29" s="392"/>
      <c r="K29" s="392"/>
      <c r="L29" s="392"/>
      <c r="M29" s="392"/>
      <c r="N29" s="392"/>
      <c r="O29" s="236"/>
      <c r="P29" s="237"/>
      <c r="Q29" s="475"/>
      <c r="R29" s="239"/>
      <c r="S29" s="240"/>
      <c r="T29" s="479"/>
      <c r="U29" s="242"/>
      <c r="V29" s="263"/>
      <c r="W29" s="477"/>
      <c r="X29" s="243"/>
      <c r="Y29" s="244"/>
      <c r="Z29" s="245"/>
      <c r="AA29" s="393"/>
      <c r="AB29" s="393"/>
      <c r="AC29" s="393"/>
      <c r="AD29" s="393"/>
      <c r="AE29" s="31">
        <v>195</v>
      </c>
      <c r="AF29" s="189">
        <f t="shared" si="0"/>
        <v>0</v>
      </c>
      <c r="AG29" s="40">
        <v>8</v>
      </c>
      <c r="AH29" s="40">
        <v>8.5</v>
      </c>
      <c r="AI29" s="432">
        <f t="shared" si="1"/>
        <v>0</v>
      </c>
      <c r="AJ29" s="441">
        <f t="shared" si="2"/>
        <v>0</v>
      </c>
      <c r="AK29" s="444"/>
      <c r="AL29" s="444"/>
      <c r="AM29" s="444"/>
      <c r="AN29" s="444"/>
      <c r="AO29" s="444"/>
      <c r="AP29" s="444"/>
      <c r="AQ29" s="444"/>
    </row>
    <row r="30" spans="1:43" s="36" customFormat="1" ht="13.5" customHeight="1" thickBot="1">
      <c r="A30" s="232" t="s">
        <v>1544</v>
      </c>
      <c r="B30" s="406" t="s">
        <v>1557</v>
      </c>
      <c r="C30" s="417" t="s">
        <v>1805</v>
      </c>
      <c r="D30" s="232">
        <v>1</v>
      </c>
      <c r="E30" s="234" t="s">
        <v>1551</v>
      </c>
      <c r="F30" s="234" t="s">
        <v>44</v>
      </c>
      <c r="G30" s="234"/>
      <c r="H30" s="392"/>
      <c r="I30" s="392"/>
      <c r="J30" s="392"/>
      <c r="K30" s="392"/>
      <c r="L30" s="392"/>
      <c r="M30" s="392"/>
      <c r="N30" s="392"/>
      <c r="O30" s="236"/>
      <c r="P30" s="237"/>
      <c r="Q30" s="475"/>
      <c r="R30" s="239"/>
      <c r="S30" s="240"/>
      <c r="T30" s="479"/>
      <c r="U30" s="242"/>
      <c r="V30" s="263"/>
      <c r="W30" s="477"/>
      <c r="X30" s="243"/>
      <c r="Y30" s="244"/>
      <c r="Z30" s="245"/>
      <c r="AA30" s="393"/>
      <c r="AB30" s="393"/>
      <c r="AC30" s="393"/>
      <c r="AD30" s="393"/>
      <c r="AE30" s="31">
        <v>195</v>
      </c>
      <c r="AF30" s="189">
        <f t="shared" si="0"/>
        <v>0</v>
      </c>
      <c r="AG30" s="40">
        <v>6.23</v>
      </c>
      <c r="AH30" s="40">
        <v>6.7</v>
      </c>
      <c r="AI30" s="432">
        <f t="shared" si="1"/>
        <v>0</v>
      </c>
      <c r="AJ30" s="441">
        <f t="shared" si="2"/>
        <v>0</v>
      </c>
      <c r="AK30" s="444"/>
      <c r="AL30" s="444"/>
      <c r="AM30" s="444"/>
      <c r="AN30" s="444"/>
      <c r="AO30" s="444"/>
      <c r="AP30" s="444"/>
      <c r="AQ30" s="444"/>
    </row>
    <row r="31" spans="1:43" s="36" customFormat="1" ht="13.5" customHeight="1" thickBot="1">
      <c r="A31" s="232" t="s">
        <v>1545</v>
      </c>
      <c r="B31" s="406" t="s">
        <v>1557</v>
      </c>
      <c r="C31" s="417" t="s">
        <v>1802</v>
      </c>
      <c r="D31" s="232">
        <v>1</v>
      </c>
      <c r="E31" s="234" t="s">
        <v>1552</v>
      </c>
      <c r="F31" s="234" t="s">
        <v>44</v>
      </c>
      <c r="G31" s="234"/>
      <c r="H31" s="392"/>
      <c r="I31" s="392"/>
      <c r="J31" s="392"/>
      <c r="K31" s="392"/>
      <c r="L31" s="392"/>
      <c r="M31" s="392"/>
      <c r="N31" s="392"/>
      <c r="O31" s="236"/>
      <c r="P31" s="237"/>
      <c r="Q31" s="475"/>
      <c r="R31" s="239"/>
      <c r="S31" s="240"/>
      <c r="T31" s="479"/>
      <c r="U31" s="242"/>
      <c r="V31" s="263"/>
      <c r="W31" s="477"/>
      <c r="X31" s="243"/>
      <c r="Y31" s="244"/>
      <c r="Z31" s="245"/>
      <c r="AA31" s="393"/>
      <c r="AB31" s="393"/>
      <c r="AC31" s="393"/>
      <c r="AD31" s="393"/>
      <c r="AE31" s="31">
        <v>110</v>
      </c>
      <c r="AF31" s="189">
        <f t="shared" si="0"/>
        <v>0</v>
      </c>
      <c r="AG31" s="40">
        <v>1</v>
      </c>
      <c r="AH31" s="40">
        <v>1.5</v>
      </c>
      <c r="AI31" s="432">
        <f t="shared" si="1"/>
        <v>0</v>
      </c>
      <c r="AJ31" s="441">
        <f t="shared" si="2"/>
        <v>0</v>
      </c>
      <c r="AK31" s="444"/>
      <c r="AL31" s="444"/>
      <c r="AM31" s="444"/>
      <c r="AN31" s="444"/>
      <c r="AO31" s="444"/>
      <c r="AP31" s="444"/>
      <c r="AQ31" s="444"/>
    </row>
    <row r="32" spans="1:43" s="36" customFormat="1" ht="13.5" customHeight="1" thickBot="1">
      <c r="A32" s="232" t="s">
        <v>1546</v>
      </c>
      <c r="B32" s="406" t="s">
        <v>1557</v>
      </c>
      <c r="C32" s="417" t="s">
        <v>1803</v>
      </c>
      <c r="D32" s="232">
        <v>1</v>
      </c>
      <c r="E32" s="234" t="s">
        <v>1553</v>
      </c>
      <c r="F32" s="234" t="s">
        <v>44</v>
      </c>
      <c r="G32" s="234"/>
      <c r="H32" s="392"/>
      <c r="I32" s="392"/>
      <c r="J32" s="392"/>
      <c r="K32" s="392"/>
      <c r="L32" s="392"/>
      <c r="M32" s="392"/>
      <c r="N32" s="392"/>
      <c r="O32" s="236"/>
      <c r="P32" s="237"/>
      <c r="Q32" s="475"/>
      <c r="R32" s="239"/>
      <c r="S32" s="240"/>
      <c r="T32" s="479"/>
      <c r="U32" s="242"/>
      <c r="V32" s="263"/>
      <c r="W32" s="477"/>
      <c r="X32" s="243"/>
      <c r="Y32" s="244"/>
      <c r="Z32" s="245"/>
      <c r="AA32" s="393"/>
      <c r="AB32" s="393"/>
      <c r="AC32" s="393"/>
      <c r="AD32" s="393"/>
      <c r="AE32" s="31">
        <v>175</v>
      </c>
      <c r="AF32" s="189">
        <f t="shared" si="0"/>
        <v>0</v>
      </c>
      <c r="AG32" s="40">
        <v>7.2</v>
      </c>
      <c r="AH32" s="40">
        <v>7.7</v>
      </c>
      <c r="AI32" s="432">
        <f t="shared" si="1"/>
        <v>0</v>
      </c>
      <c r="AJ32" s="441">
        <f t="shared" si="2"/>
        <v>0</v>
      </c>
      <c r="AK32" s="444"/>
      <c r="AL32" s="444"/>
      <c r="AM32" s="444"/>
      <c r="AN32" s="444"/>
      <c r="AO32" s="444"/>
      <c r="AP32" s="444"/>
      <c r="AQ32" s="444"/>
    </row>
    <row r="33" spans="1:43" s="36" customFormat="1" ht="13.5" customHeight="1" thickBot="1">
      <c r="A33" s="232" t="s">
        <v>1547</v>
      </c>
      <c r="B33" s="406" t="s">
        <v>1557</v>
      </c>
      <c r="C33" s="417" t="s">
        <v>1804</v>
      </c>
      <c r="D33" s="232">
        <v>1</v>
      </c>
      <c r="E33" s="234" t="s">
        <v>1554</v>
      </c>
      <c r="F33" s="234" t="s">
        <v>44</v>
      </c>
      <c r="G33" s="234"/>
      <c r="H33" s="392"/>
      <c r="I33" s="392"/>
      <c r="J33" s="392"/>
      <c r="K33" s="392"/>
      <c r="L33" s="392"/>
      <c r="M33" s="392"/>
      <c r="N33" s="392"/>
      <c r="O33" s="236"/>
      <c r="P33" s="237"/>
      <c r="Q33" s="475"/>
      <c r="R33" s="239"/>
      <c r="S33" s="240"/>
      <c r="T33" s="479"/>
      <c r="U33" s="242"/>
      <c r="V33" s="263"/>
      <c r="W33" s="477"/>
      <c r="X33" s="243"/>
      <c r="Y33" s="244"/>
      <c r="Z33" s="245"/>
      <c r="AA33" s="393"/>
      <c r="AB33" s="393"/>
      <c r="AC33" s="393"/>
      <c r="AD33" s="393"/>
      <c r="AE33" s="31">
        <v>110</v>
      </c>
      <c r="AF33" s="189">
        <f t="shared" si="0"/>
        <v>0</v>
      </c>
      <c r="AG33" s="40">
        <v>3</v>
      </c>
      <c r="AH33" s="40">
        <v>3.5</v>
      </c>
      <c r="AI33" s="432">
        <f t="shared" si="1"/>
        <v>0</v>
      </c>
      <c r="AJ33" s="441">
        <f t="shared" si="2"/>
        <v>0</v>
      </c>
      <c r="AK33" s="444"/>
      <c r="AL33" s="444"/>
      <c r="AM33" s="444"/>
      <c r="AN33" s="444"/>
      <c r="AO33" s="444"/>
      <c r="AP33" s="444"/>
      <c r="AQ33" s="444"/>
    </row>
    <row r="34" spans="1:43" s="36" customFormat="1" ht="13.5" customHeight="1" thickBot="1">
      <c r="A34" s="232" t="s">
        <v>1548</v>
      </c>
      <c r="B34" s="406" t="s">
        <v>1557</v>
      </c>
      <c r="C34" s="417" t="s">
        <v>1806</v>
      </c>
      <c r="D34" s="232">
        <v>1</v>
      </c>
      <c r="E34" s="234" t="s">
        <v>1555</v>
      </c>
      <c r="F34" s="234" t="s">
        <v>44</v>
      </c>
      <c r="G34" s="234"/>
      <c r="H34" s="392"/>
      <c r="I34" s="392"/>
      <c r="J34" s="392"/>
      <c r="K34" s="392"/>
      <c r="L34" s="392"/>
      <c r="M34" s="392"/>
      <c r="N34" s="392"/>
      <c r="O34" s="236"/>
      <c r="P34" s="237"/>
      <c r="Q34" s="475"/>
      <c r="R34" s="239"/>
      <c r="S34" s="240"/>
      <c r="T34" s="479"/>
      <c r="U34" s="242"/>
      <c r="V34" s="263"/>
      <c r="W34" s="477"/>
      <c r="X34" s="243"/>
      <c r="Y34" s="244"/>
      <c r="Z34" s="245"/>
      <c r="AA34" s="393"/>
      <c r="AB34" s="393"/>
      <c r="AC34" s="393"/>
      <c r="AD34" s="393"/>
      <c r="AE34" s="31">
        <v>177.5</v>
      </c>
      <c r="AF34" s="189">
        <f t="shared" si="0"/>
        <v>0</v>
      </c>
      <c r="AG34" s="40">
        <v>5</v>
      </c>
      <c r="AH34" s="40">
        <v>5.5</v>
      </c>
      <c r="AI34" s="432">
        <f t="shared" si="1"/>
        <v>0</v>
      </c>
      <c r="AJ34" s="441">
        <f t="shared" si="2"/>
        <v>0</v>
      </c>
      <c r="AK34" s="444"/>
      <c r="AL34" s="444"/>
      <c r="AM34" s="444"/>
      <c r="AN34" s="444"/>
      <c r="AO34" s="444"/>
      <c r="AP34" s="444"/>
      <c r="AQ34" s="444"/>
    </row>
    <row r="35" spans="1:43" s="36" customFormat="1" ht="13.5" customHeight="1" thickBot="1">
      <c r="A35" s="232" t="s">
        <v>1549</v>
      </c>
      <c r="B35" s="406" t="s">
        <v>1557</v>
      </c>
      <c r="C35" s="417" t="s">
        <v>1801</v>
      </c>
      <c r="D35" s="232">
        <v>1</v>
      </c>
      <c r="E35" s="234" t="s">
        <v>1556</v>
      </c>
      <c r="F35" s="234" t="s">
        <v>44</v>
      </c>
      <c r="G35" s="234"/>
      <c r="H35" s="392"/>
      <c r="I35" s="392"/>
      <c r="J35" s="392"/>
      <c r="K35" s="392"/>
      <c r="L35" s="392"/>
      <c r="M35" s="392"/>
      <c r="N35" s="392"/>
      <c r="O35" s="236"/>
      <c r="P35" s="237"/>
      <c r="Q35" s="475"/>
      <c r="R35" s="239"/>
      <c r="S35" s="240"/>
      <c r="T35" s="479"/>
      <c r="U35" s="242"/>
      <c r="V35" s="263"/>
      <c r="W35" s="477"/>
      <c r="X35" s="243"/>
      <c r="Y35" s="244"/>
      <c r="Z35" s="245"/>
      <c r="AA35" s="393"/>
      <c r="AB35" s="393"/>
      <c r="AC35" s="393"/>
      <c r="AD35" s="393"/>
      <c r="AE35" s="31">
        <v>187.5</v>
      </c>
      <c r="AF35" s="189">
        <f t="shared" si="0"/>
        <v>0</v>
      </c>
      <c r="AG35" s="40">
        <v>3.5</v>
      </c>
      <c r="AH35" s="40">
        <v>4</v>
      </c>
      <c r="AI35" s="432">
        <f t="shared" si="1"/>
        <v>0</v>
      </c>
      <c r="AJ35" s="441">
        <f t="shared" si="2"/>
        <v>0</v>
      </c>
      <c r="AK35" s="444"/>
      <c r="AL35" s="444"/>
      <c r="AM35" s="444"/>
      <c r="AN35" s="444"/>
      <c r="AO35" s="444"/>
      <c r="AP35" s="444"/>
      <c r="AQ35" s="444"/>
    </row>
    <row r="36" spans="1:43" ht="12.75" customHeight="1" thickBot="1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7"/>
      <c r="AC36" s="217"/>
      <c r="AD36" s="2"/>
      <c r="AE36" s="2"/>
      <c r="AF36" s="2"/>
      <c r="AI36" s="36">
        <f>SUM(N36:AC36)</f>
        <v>0</v>
      </c>
      <c r="AJ36" s="176"/>
      <c r="AK36" s="445"/>
      <c r="AL36" s="445"/>
      <c r="AM36" s="445"/>
      <c r="AN36" s="445"/>
      <c r="AO36" s="445"/>
      <c r="AP36" s="445"/>
      <c r="AQ36" s="445"/>
    </row>
    <row r="37" spans="1:43" s="51" customFormat="1" ht="57.75" customHeight="1" thickBot="1">
      <c r="A37" s="107" t="s">
        <v>1928</v>
      </c>
      <c r="B37" s="218" t="s">
        <v>1862</v>
      </c>
      <c r="C37" s="390" t="str">
        <f>C3</f>
        <v>Picture</v>
      </c>
      <c r="D37" s="108" t="s">
        <v>3</v>
      </c>
      <c r="E37" s="108" t="s">
        <v>4</v>
      </c>
      <c r="F37" s="108" t="s">
        <v>5</v>
      </c>
      <c r="G37" s="108" t="s">
        <v>253</v>
      </c>
      <c r="H37" s="108" t="s">
        <v>88</v>
      </c>
      <c r="I37" s="108" t="s">
        <v>89</v>
      </c>
      <c r="J37" s="108" t="s">
        <v>90</v>
      </c>
      <c r="K37" s="108" t="s">
        <v>91</v>
      </c>
      <c r="L37" s="108" t="s">
        <v>92</v>
      </c>
      <c r="M37" s="108" t="s">
        <v>93</v>
      </c>
      <c r="N37" s="108" t="s">
        <v>94</v>
      </c>
      <c r="O37" s="270" t="s">
        <v>95</v>
      </c>
      <c r="P37" s="271" t="s">
        <v>96</v>
      </c>
      <c r="Q37" s="398" t="s">
        <v>1456</v>
      </c>
      <c r="R37" s="402" t="s">
        <v>97</v>
      </c>
      <c r="S37" s="272" t="s">
        <v>98</v>
      </c>
      <c r="T37" s="273" t="s">
        <v>99</v>
      </c>
      <c r="U37" s="274" t="s">
        <v>100</v>
      </c>
      <c r="V37" s="254" t="s">
        <v>1797</v>
      </c>
      <c r="W37" s="538" t="s">
        <v>1941</v>
      </c>
      <c r="X37" s="275" t="s">
        <v>102</v>
      </c>
      <c r="Y37" s="276" t="s">
        <v>15</v>
      </c>
      <c r="Z37" s="277" t="s">
        <v>104</v>
      </c>
      <c r="AA37" s="192" t="s">
        <v>105</v>
      </c>
      <c r="AB37" s="193" t="s">
        <v>106</v>
      </c>
      <c r="AC37" s="194" t="s">
        <v>107</v>
      </c>
      <c r="AD37" s="195" t="s">
        <v>108</v>
      </c>
      <c r="AE37" s="123" t="s">
        <v>256</v>
      </c>
      <c r="AF37" s="135" t="s">
        <v>18</v>
      </c>
      <c r="AG37" s="184" t="s">
        <v>1861</v>
      </c>
      <c r="AH37" s="184" t="s">
        <v>20</v>
      </c>
      <c r="AI37" s="433" t="s">
        <v>21</v>
      </c>
      <c r="AJ37" s="438" t="s">
        <v>1485</v>
      </c>
      <c r="AK37" s="439" t="s">
        <v>1790</v>
      </c>
      <c r="AL37" s="439" t="s">
        <v>1791</v>
      </c>
      <c r="AM37" s="439" t="s">
        <v>1792</v>
      </c>
      <c r="AN37" s="439" t="s">
        <v>1793</v>
      </c>
      <c r="AO37" s="439" t="s">
        <v>1794</v>
      </c>
      <c r="AP37" s="439" t="s">
        <v>1795</v>
      </c>
      <c r="AQ37" s="439" t="s">
        <v>1796</v>
      </c>
    </row>
    <row r="38" spans="1:43" s="36" customFormat="1" ht="13.95" customHeight="1" thickBot="1">
      <c r="A38" s="127" t="s">
        <v>1486</v>
      </c>
      <c r="B38" s="407"/>
      <c r="C38" s="453" t="s">
        <v>1811</v>
      </c>
      <c r="D38" s="101">
        <v>18</v>
      </c>
      <c r="E38" s="102" t="s">
        <v>88</v>
      </c>
      <c r="F38" s="103" t="s">
        <v>254</v>
      </c>
      <c r="G38" s="103" t="s">
        <v>255</v>
      </c>
      <c r="H38" s="105">
        <v>9</v>
      </c>
      <c r="I38" s="105">
        <v>9</v>
      </c>
      <c r="J38" s="105"/>
      <c r="K38" s="105"/>
      <c r="L38" s="105"/>
      <c r="M38" s="105"/>
      <c r="N38" s="128"/>
      <c r="O38" s="278"/>
      <c r="P38" s="279"/>
      <c r="Q38" s="399"/>
      <c r="R38" s="403"/>
      <c r="S38" s="280"/>
      <c r="T38" s="281"/>
      <c r="U38" s="282"/>
      <c r="V38" s="283"/>
      <c r="W38" s="537"/>
      <c r="X38" s="284"/>
      <c r="Y38" s="285"/>
      <c r="Z38" s="286"/>
      <c r="AA38" s="196"/>
      <c r="AB38" s="197"/>
      <c r="AC38" s="198"/>
      <c r="AD38" s="199"/>
      <c r="AE38" s="182">
        <v>82.5</v>
      </c>
      <c r="AF38" s="188">
        <f t="shared" ref="AF38:AF84" si="3">(O38*$AE38)+(P38*$AE38)+(R38*$AE38)+(S38*$AE38)+(T38*$AE38)+(U38*$AE38)+(W38*$AE38)+(X38*$AE38)+(Y38*$AE38)+(AA38*$AE38)+(AB38*$AE38)+(AC38*$AE38)+(AD38*$AE38)+(V38*$AE38)+(Q38*$AE38)+(Z38*$AE38)</f>
        <v>0</v>
      </c>
      <c r="AG38" s="185">
        <v>0.78</v>
      </c>
      <c r="AH38" s="185">
        <v>0.89699999999999991</v>
      </c>
      <c r="AI38" s="434">
        <f t="shared" ref="AI38:AI73" si="4">(O38*$D38)+(P38*$D38)+(R38*$D38)+(S38*$D38)+(T38*$D38)+(U38*$D38)+(W38*$D38)+(X38*$D38)+(Y38*$D38)+(AA38*$D38)+(AB38*$D38)+(AC38*$D38)+(AD38*$D38)+(V38*$D38)+(Q38*$D38)+(Z38*$D38)</f>
        <v>0</v>
      </c>
      <c r="AJ38" s="441">
        <f t="shared" ref="AJ38:AJ79" si="5">SUM(O38:AD38)</f>
        <v>0</v>
      </c>
      <c r="AK38" s="441">
        <f t="shared" ref="AK38:AK79" si="6">$AJ38*H38</f>
        <v>0</v>
      </c>
      <c r="AL38" s="441">
        <f t="shared" ref="AL38:AL79" si="7">$AJ38*I38</f>
        <v>0</v>
      </c>
      <c r="AM38" s="441">
        <f t="shared" ref="AM38:AM79" si="8">$AJ38*J38</f>
        <v>0</v>
      </c>
      <c r="AN38" s="441">
        <f t="shared" ref="AN38:AN79" si="9">$AJ38*K38</f>
        <v>0</v>
      </c>
      <c r="AO38" s="441">
        <f t="shared" ref="AO38:AO79" si="10">$AJ38*L38</f>
        <v>0</v>
      </c>
      <c r="AP38" s="441">
        <f t="shared" ref="AP38:AP79" si="11">$AJ38*M38</f>
        <v>0</v>
      </c>
      <c r="AQ38" s="441">
        <f t="shared" ref="AQ38:AQ79" si="12">$AJ38*N38</f>
        <v>0</v>
      </c>
    </row>
    <row r="39" spans="1:43" s="36" customFormat="1" ht="13.95" customHeight="1" thickBot="1">
      <c r="A39" s="127" t="s">
        <v>1487</v>
      </c>
      <c r="B39" s="407"/>
      <c r="C39" s="453" t="s">
        <v>1825</v>
      </c>
      <c r="D39" s="101">
        <v>6</v>
      </c>
      <c r="E39" s="102" t="s">
        <v>89</v>
      </c>
      <c r="F39" s="103" t="s">
        <v>254</v>
      </c>
      <c r="G39" s="103" t="s">
        <v>255</v>
      </c>
      <c r="H39" s="105"/>
      <c r="I39" s="105"/>
      <c r="J39" s="105">
        <v>6</v>
      </c>
      <c r="K39" s="105"/>
      <c r="L39" s="105"/>
      <c r="M39" s="105"/>
      <c r="N39" s="128"/>
      <c r="O39" s="278"/>
      <c r="P39" s="279"/>
      <c r="Q39" s="399"/>
      <c r="R39" s="403"/>
      <c r="S39" s="280"/>
      <c r="T39" s="281"/>
      <c r="U39" s="282"/>
      <c r="V39" s="283"/>
      <c r="W39" s="537"/>
      <c r="X39" s="284"/>
      <c r="Y39" s="285"/>
      <c r="Z39" s="286"/>
      <c r="AA39" s="196"/>
      <c r="AB39" s="197"/>
      <c r="AC39" s="198"/>
      <c r="AD39" s="199"/>
      <c r="AE39" s="182">
        <v>45</v>
      </c>
      <c r="AF39" s="188">
        <f t="shared" si="3"/>
        <v>0</v>
      </c>
      <c r="AG39" s="185">
        <v>0.48499999999999999</v>
      </c>
      <c r="AH39" s="185">
        <v>0.55774999999999997</v>
      </c>
      <c r="AI39" s="434">
        <f t="shared" si="4"/>
        <v>0</v>
      </c>
      <c r="AJ39" s="441">
        <f t="shared" si="5"/>
        <v>0</v>
      </c>
      <c r="AK39" s="441">
        <f t="shared" si="6"/>
        <v>0</v>
      </c>
      <c r="AL39" s="441">
        <f t="shared" si="7"/>
        <v>0</v>
      </c>
      <c r="AM39" s="441">
        <f t="shared" si="8"/>
        <v>0</v>
      </c>
      <c r="AN39" s="441">
        <f t="shared" si="9"/>
        <v>0</v>
      </c>
      <c r="AO39" s="441">
        <f t="shared" si="10"/>
        <v>0</v>
      </c>
      <c r="AP39" s="441">
        <f t="shared" si="11"/>
        <v>0</v>
      </c>
      <c r="AQ39" s="441">
        <f t="shared" si="12"/>
        <v>0</v>
      </c>
    </row>
    <row r="40" spans="1:43" s="36" customFormat="1" ht="13.95" customHeight="1" thickBot="1">
      <c r="A40" s="127" t="s">
        <v>1488</v>
      </c>
      <c r="B40" s="407"/>
      <c r="C40" s="453" t="s">
        <v>1819</v>
      </c>
      <c r="D40" s="101">
        <v>4</v>
      </c>
      <c r="E40" s="102" t="s">
        <v>92</v>
      </c>
      <c r="F40" s="103" t="s">
        <v>254</v>
      </c>
      <c r="G40" s="103" t="s">
        <v>255</v>
      </c>
      <c r="H40" s="105"/>
      <c r="I40" s="105"/>
      <c r="J40" s="105"/>
      <c r="K40" s="105"/>
      <c r="L40" s="105"/>
      <c r="M40" s="105">
        <v>4</v>
      </c>
      <c r="N40" s="128"/>
      <c r="O40" s="278"/>
      <c r="P40" s="279"/>
      <c r="Q40" s="399"/>
      <c r="R40" s="403"/>
      <c r="S40" s="280"/>
      <c r="T40" s="281"/>
      <c r="U40" s="282"/>
      <c r="V40" s="283"/>
      <c r="W40" s="537"/>
      <c r="X40" s="284"/>
      <c r="Y40" s="285"/>
      <c r="Z40" s="286"/>
      <c r="AA40" s="196"/>
      <c r="AB40" s="197"/>
      <c r="AC40" s="198"/>
      <c r="AD40" s="199"/>
      <c r="AE40" s="182">
        <v>117.5</v>
      </c>
      <c r="AF40" s="188">
        <f t="shared" si="3"/>
        <v>0</v>
      </c>
      <c r="AG40" s="185">
        <v>2.6</v>
      </c>
      <c r="AH40" s="185">
        <v>2.9899999999999998</v>
      </c>
      <c r="AI40" s="434">
        <f t="shared" si="4"/>
        <v>0</v>
      </c>
      <c r="AJ40" s="441">
        <f t="shared" si="5"/>
        <v>0</v>
      </c>
      <c r="AK40" s="441">
        <f t="shared" si="6"/>
        <v>0</v>
      </c>
      <c r="AL40" s="441">
        <f t="shared" si="7"/>
        <v>0</v>
      </c>
      <c r="AM40" s="441">
        <f t="shared" si="8"/>
        <v>0</v>
      </c>
      <c r="AN40" s="441">
        <f t="shared" si="9"/>
        <v>0</v>
      </c>
      <c r="AO40" s="441">
        <f t="shared" si="10"/>
        <v>0</v>
      </c>
      <c r="AP40" s="441">
        <f t="shared" si="11"/>
        <v>0</v>
      </c>
      <c r="AQ40" s="441">
        <f t="shared" si="12"/>
        <v>0</v>
      </c>
    </row>
    <row r="41" spans="1:43" s="36" customFormat="1" ht="13.95" customHeight="1" thickBot="1">
      <c r="A41" s="127" t="s">
        <v>1489</v>
      </c>
      <c r="B41" s="407"/>
      <c r="C41" s="453" t="s">
        <v>1826</v>
      </c>
      <c r="D41" s="101">
        <v>6</v>
      </c>
      <c r="E41" s="102" t="s">
        <v>89</v>
      </c>
      <c r="F41" s="103" t="s">
        <v>254</v>
      </c>
      <c r="G41" s="103" t="s">
        <v>255</v>
      </c>
      <c r="H41" s="105"/>
      <c r="I41" s="105"/>
      <c r="J41" s="105">
        <v>6</v>
      </c>
      <c r="K41" s="105"/>
      <c r="L41" s="105"/>
      <c r="M41" s="105"/>
      <c r="N41" s="128"/>
      <c r="O41" s="278"/>
      <c r="P41" s="279"/>
      <c r="Q41" s="399"/>
      <c r="R41" s="403"/>
      <c r="S41" s="280"/>
      <c r="T41" s="281"/>
      <c r="U41" s="282"/>
      <c r="V41" s="283"/>
      <c r="W41" s="537"/>
      <c r="X41" s="284"/>
      <c r="Y41" s="285"/>
      <c r="Z41" s="286"/>
      <c r="AA41" s="196"/>
      <c r="AB41" s="197"/>
      <c r="AC41" s="198"/>
      <c r="AD41" s="199"/>
      <c r="AE41" s="182">
        <v>45</v>
      </c>
      <c r="AF41" s="188">
        <f t="shared" si="3"/>
        <v>0</v>
      </c>
      <c r="AG41" s="185">
        <v>0.4</v>
      </c>
      <c r="AH41" s="185">
        <v>0.45999999999999996</v>
      </c>
      <c r="AI41" s="434">
        <f t="shared" si="4"/>
        <v>0</v>
      </c>
      <c r="AJ41" s="441">
        <f t="shared" si="5"/>
        <v>0</v>
      </c>
      <c r="AK41" s="441">
        <f t="shared" si="6"/>
        <v>0</v>
      </c>
      <c r="AL41" s="441">
        <f t="shared" si="7"/>
        <v>0</v>
      </c>
      <c r="AM41" s="441">
        <f t="shared" si="8"/>
        <v>0</v>
      </c>
      <c r="AN41" s="441">
        <f t="shared" si="9"/>
        <v>0</v>
      </c>
      <c r="AO41" s="441">
        <f t="shared" si="10"/>
        <v>0</v>
      </c>
      <c r="AP41" s="441">
        <f t="shared" si="11"/>
        <v>0</v>
      </c>
      <c r="AQ41" s="441">
        <f t="shared" si="12"/>
        <v>0</v>
      </c>
    </row>
    <row r="42" spans="1:43" s="36" customFormat="1" ht="13.95" customHeight="1" thickBot="1">
      <c r="A42" s="127" t="s">
        <v>1490</v>
      </c>
      <c r="B42" s="407"/>
      <c r="C42" s="453" t="s">
        <v>1820</v>
      </c>
      <c r="D42" s="101">
        <v>10</v>
      </c>
      <c r="E42" s="102" t="s">
        <v>90</v>
      </c>
      <c r="F42" s="103" t="s">
        <v>254</v>
      </c>
      <c r="G42" s="103" t="s">
        <v>255</v>
      </c>
      <c r="H42" s="105"/>
      <c r="I42" s="105"/>
      <c r="J42" s="105">
        <v>10</v>
      </c>
      <c r="K42" s="105"/>
      <c r="L42" s="105"/>
      <c r="M42" s="105"/>
      <c r="N42" s="128"/>
      <c r="O42" s="278"/>
      <c r="P42" s="279"/>
      <c r="Q42" s="399"/>
      <c r="R42" s="403"/>
      <c r="S42" s="280"/>
      <c r="T42" s="281"/>
      <c r="U42" s="282"/>
      <c r="V42" s="283"/>
      <c r="W42" s="537"/>
      <c r="X42" s="284"/>
      <c r="Y42" s="285"/>
      <c r="Z42" s="286"/>
      <c r="AA42" s="196"/>
      <c r="AB42" s="197"/>
      <c r="AC42" s="198"/>
      <c r="AD42" s="199"/>
      <c r="AE42" s="182">
        <v>52.5</v>
      </c>
      <c r="AF42" s="188">
        <f t="shared" si="3"/>
        <v>0</v>
      </c>
      <c r="AG42" s="185">
        <v>0.47199999999999998</v>
      </c>
      <c r="AH42" s="185">
        <v>0.54279999999999995</v>
      </c>
      <c r="AI42" s="434">
        <f t="shared" si="4"/>
        <v>0</v>
      </c>
      <c r="AJ42" s="441">
        <f t="shared" si="5"/>
        <v>0</v>
      </c>
      <c r="AK42" s="441">
        <f t="shared" si="6"/>
        <v>0</v>
      </c>
      <c r="AL42" s="441">
        <f t="shared" si="7"/>
        <v>0</v>
      </c>
      <c r="AM42" s="441">
        <f t="shared" si="8"/>
        <v>0</v>
      </c>
      <c r="AN42" s="441">
        <f t="shared" si="9"/>
        <v>0</v>
      </c>
      <c r="AO42" s="441">
        <f t="shared" si="10"/>
        <v>0</v>
      </c>
      <c r="AP42" s="441">
        <f t="shared" si="11"/>
        <v>0</v>
      </c>
      <c r="AQ42" s="441">
        <f t="shared" si="12"/>
        <v>0</v>
      </c>
    </row>
    <row r="43" spans="1:43" s="36" customFormat="1" ht="13.95" customHeight="1" thickBot="1">
      <c r="A43" s="127" t="s">
        <v>1491</v>
      </c>
      <c r="B43" s="407"/>
      <c r="C43" s="453" t="s">
        <v>1824</v>
      </c>
      <c r="D43" s="101">
        <v>4</v>
      </c>
      <c r="E43" s="102" t="s">
        <v>93</v>
      </c>
      <c r="F43" s="103" t="s">
        <v>254</v>
      </c>
      <c r="G43" s="103" t="s">
        <v>412</v>
      </c>
      <c r="H43" s="105"/>
      <c r="I43" s="105"/>
      <c r="J43" s="105"/>
      <c r="K43" s="105"/>
      <c r="L43" s="105">
        <v>4</v>
      </c>
      <c r="M43" s="105"/>
      <c r="N43" s="128"/>
      <c r="O43" s="278"/>
      <c r="P43" s="279"/>
      <c r="Q43" s="399"/>
      <c r="R43" s="403"/>
      <c r="S43" s="280"/>
      <c r="T43" s="281"/>
      <c r="U43" s="282"/>
      <c r="V43" s="283"/>
      <c r="W43" s="537"/>
      <c r="X43" s="284"/>
      <c r="Y43" s="285"/>
      <c r="Z43" s="286"/>
      <c r="AA43" s="196"/>
      <c r="AB43" s="197"/>
      <c r="AC43" s="198"/>
      <c r="AD43" s="199"/>
      <c r="AE43" s="182">
        <v>290</v>
      </c>
      <c r="AF43" s="188">
        <f t="shared" si="3"/>
        <v>0</v>
      </c>
      <c r="AG43" s="185">
        <v>7.3</v>
      </c>
      <c r="AH43" s="185">
        <v>8.3949999999999996</v>
      </c>
      <c r="AI43" s="434">
        <f t="shared" si="4"/>
        <v>0</v>
      </c>
      <c r="AJ43" s="441">
        <f t="shared" ref="AJ43:AJ76" si="13">SUM(O43:AD43)</f>
        <v>0</v>
      </c>
      <c r="AK43" s="441">
        <f t="shared" ref="AK43:AK76" si="14">$AJ43*H43</f>
        <v>0</v>
      </c>
      <c r="AL43" s="441">
        <f t="shared" ref="AL43:AL76" si="15">$AJ43*I43</f>
        <v>0</v>
      </c>
      <c r="AM43" s="441">
        <f t="shared" ref="AM43:AM76" si="16">$AJ43*J43</f>
        <v>0</v>
      </c>
      <c r="AN43" s="441">
        <f t="shared" ref="AN43:AN76" si="17">$AJ43*K43</f>
        <v>0</v>
      </c>
      <c r="AO43" s="441">
        <f t="shared" ref="AO43:AO76" si="18">$AJ43*L43</f>
        <v>0</v>
      </c>
      <c r="AP43" s="441">
        <f t="shared" ref="AP43:AP76" si="19">$AJ43*M43</f>
        <v>0</v>
      </c>
      <c r="AQ43" s="441">
        <f t="shared" ref="AQ43:AQ76" si="20">$AJ43*N43</f>
        <v>0</v>
      </c>
    </row>
    <row r="44" spans="1:43" s="36" customFormat="1" ht="13.95" customHeight="1" thickBot="1">
      <c r="A44" s="127" t="s">
        <v>1492</v>
      </c>
      <c r="B44" s="407"/>
      <c r="C44" s="453" t="s">
        <v>1817</v>
      </c>
      <c r="D44" s="101">
        <v>3</v>
      </c>
      <c r="E44" s="102" t="s">
        <v>93</v>
      </c>
      <c r="F44" s="103" t="s">
        <v>254</v>
      </c>
      <c r="G44" s="103" t="s">
        <v>140</v>
      </c>
      <c r="H44" s="105"/>
      <c r="I44" s="105"/>
      <c r="J44" s="105"/>
      <c r="K44" s="105"/>
      <c r="L44" s="105"/>
      <c r="M44" s="105"/>
      <c r="N44" s="128">
        <v>3</v>
      </c>
      <c r="O44" s="278"/>
      <c r="P44" s="279"/>
      <c r="Q44" s="399"/>
      <c r="R44" s="403"/>
      <c r="S44" s="280"/>
      <c r="T44" s="281"/>
      <c r="U44" s="282"/>
      <c r="V44" s="283"/>
      <c r="W44" s="537"/>
      <c r="X44" s="284"/>
      <c r="Y44" s="285"/>
      <c r="Z44" s="286"/>
      <c r="AA44" s="196"/>
      <c r="AB44" s="197"/>
      <c r="AC44" s="198"/>
      <c r="AD44" s="199"/>
      <c r="AE44" s="182">
        <v>315</v>
      </c>
      <c r="AF44" s="188">
        <f t="shared" si="3"/>
        <v>0</v>
      </c>
      <c r="AG44" s="185">
        <v>7.5</v>
      </c>
      <c r="AH44" s="185">
        <v>8.625</v>
      </c>
      <c r="AI44" s="434">
        <f t="shared" si="4"/>
        <v>0</v>
      </c>
      <c r="AJ44" s="441">
        <f t="shared" si="13"/>
        <v>0</v>
      </c>
      <c r="AK44" s="441">
        <f t="shared" si="14"/>
        <v>0</v>
      </c>
      <c r="AL44" s="441">
        <f t="shared" si="15"/>
        <v>0</v>
      </c>
      <c r="AM44" s="441">
        <f t="shared" si="16"/>
        <v>0</v>
      </c>
      <c r="AN44" s="441">
        <f t="shared" si="17"/>
        <v>0</v>
      </c>
      <c r="AO44" s="441">
        <f t="shared" si="18"/>
        <v>0</v>
      </c>
      <c r="AP44" s="441">
        <f t="shared" si="19"/>
        <v>0</v>
      </c>
      <c r="AQ44" s="441">
        <f t="shared" si="20"/>
        <v>0</v>
      </c>
    </row>
    <row r="45" spans="1:43" s="36" customFormat="1" ht="13.95" customHeight="1" thickBot="1">
      <c r="A45" s="127" t="s">
        <v>1493</v>
      </c>
      <c r="B45" s="407"/>
      <c r="C45" s="453" t="s">
        <v>1823</v>
      </c>
      <c r="D45" s="101">
        <v>4</v>
      </c>
      <c r="E45" s="102" t="s">
        <v>92</v>
      </c>
      <c r="F45" s="103" t="s">
        <v>254</v>
      </c>
      <c r="G45" s="103" t="s">
        <v>412</v>
      </c>
      <c r="H45" s="105"/>
      <c r="I45" s="105"/>
      <c r="J45" s="105"/>
      <c r="K45" s="105"/>
      <c r="L45" s="105">
        <v>4</v>
      </c>
      <c r="M45" s="105"/>
      <c r="N45" s="128"/>
      <c r="O45" s="278"/>
      <c r="P45" s="279"/>
      <c r="Q45" s="399"/>
      <c r="R45" s="403"/>
      <c r="S45" s="280"/>
      <c r="T45" s="281"/>
      <c r="U45" s="282"/>
      <c r="V45" s="283"/>
      <c r="W45" s="537"/>
      <c r="X45" s="284"/>
      <c r="Y45" s="285"/>
      <c r="Z45" s="286"/>
      <c r="AA45" s="196"/>
      <c r="AB45" s="197"/>
      <c r="AC45" s="198"/>
      <c r="AD45" s="199"/>
      <c r="AE45" s="182">
        <v>210</v>
      </c>
      <c r="AF45" s="188">
        <f t="shared" si="3"/>
        <v>0</v>
      </c>
      <c r="AG45" s="185">
        <v>6.5</v>
      </c>
      <c r="AH45" s="185">
        <v>7.4749999999999996</v>
      </c>
      <c r="AI45" s="434">
        <f t="shared" si="4"/>
        <v>0</v>
      </c>
      <c r="AJ45" s="441">
        <f t="shared" si="13"/>
        <v>0</v>
      </c>
      <c r="AK45" s="441">
        <f t="shared" si="14"/>
        <v>0</v>
      </c>
      <c r="AL45" s="441">
        <f t="shared" si="15"/>
        <v>0</v>
      </c>
      <c r="AM45" s="441">
        <f t="shared" si="16"/>
        <v>0</v>
      </c>
      <c r="AN45" s="441">
        <f t="shared" si="17"/>
        <v>0</v>
      </c>
      <c r="AO45" s="441">
        <f t="shared" si="18"/>
        <v>0</v>
      </c>
      <c r="AP45" s="441">
        <f t="shared" si="19"/>
        <v>0</v>
      </c>
      <c r="AQ45" s="441">
        <f t="shared" si="20"/>
        <v>0</v>
      </c>
    </row>
    <row r="46" spans="1:43" s="36" customFormat="1" ht="13.95" customHeight="1" thickBot="1">
      <c r="A46" s="127" t="s">
        <v>1494</v>
      </c>
      <c r="B46" s="407"/>
      <c r="C46" s="453" t="s">
        <v>1816</v>
      </c>
      <c r="D46" s="101">
        <v>6</v>
      </c>
      <c r="E46" s="102" t="s">
        <v>92</v>
      </c>
      <c r="F46" s="103" t="s">
        <v>254</v>
      </c>
      <c r="G46" s="103" t="s">
        <v>140</v>
      </c>
      <c r="H46" s="105"/>
      <c r="I46" s="105"/>
      <c r="J46" s="105"/>
      <c r="K46" s="105"/>
      <c r="L46" s="105"/>
      <c r="M46" s="105">
        <v>6</v>
      </c>
      <c r="N46" s="128"/>
      <c r="O46" s="278"/>
      <c r="P46" s="279"/>
      <c r="Q46" s="399"/>
      <c r="R46" s="403"/>
      <c r="S46" s="280"/>
      <c r="T46" s="281"/>
      <c r="U46" s="282"/>
      <c r="V46" s="283"/>
      <c r="W46" s="537"/>
      <c r="X46" s="284"/>
      <c r="Y46" s="285"/>
      <c r="Z46" s="286"/>
      <c r="AA46" s="196"/>
      <c r="AB46" s="197"/>
      <c r="AC46" s="198"/>
      <c r="AD46" s="199"/>
      <c r="AE46" s="182">
        <v>400</v>
      </c>
      <c r="AF46" s="188">
        <f t="shared" si="3"/>
        <v>0</v>
      </c>
      <c r="AG46" s="185">
        <v>11.1</v>
      </c>
      <c r="AH46" s="185">
        <v>12.764999999999999</v>
      </c>
      <c r="AI46" s="434">
        <f t="shared" si="4"/>
        <v>0</v>
      </c>
      <c r="AJ46" s="441">
        <f t="shared" si="13"/>
        <v>0</v>
      </c>
      <c r="AK46" s="441">
        <f t="shared" si="14"/>
        <v>0</v>
      </c>
      <c r="AL46" s="441">
        <f t="shared" si="15"/>
        <v>0</v>
      </c>
      <c r="AM46" s="441">
        <f t="shared" si="16"/>
        <v>0</v>
      </c>
      <c r="AN46" s="441">
        <f t="shared" si="17"/>
        <v>0</v>
      </c>
      <c r="AO46" s="441">
        <f t="shared" si="18"/>
        <v>0</v>
      </c>
      <c r="AP46" s="441">
        <f t="shared" si="19"/>
        <v>0</v>
      </c>
      <c r="AQ46" s="441">
        <f t="shared" si="20"/>
        <v>0</v>
      </c>
    </row>
    <row r="47" spans="1:43" s="36" customFormat="1" ht="13.95" customHeight="1" thickBot="1">
      <c r="A47" s="127" t="s">
        <v>1495</v>
      </c>
      <c r="B47" s="407"/>
      <c r="C47" s="453" t="s">
        <v>1812</v>
      </c>
      <c r="D47" s="101">
        <v>1</v>
      </c>
      <c r="E47" s="102" t="s">
        <v>92</v>
      </c>
      <c r="F47" s="103" t="s">
        <v>254</v>
      </c>
      <c r="G47" s="103" t="s">
        <v>412</v>
      </c>
      <c r="H47" s="105"/>
      <c r="I47" s="105"/>
      <c r="J47" s="105"/>
      <c r="K47" s="105"/>
      <c r="L47" s="105"/>
      <c r="M47" s="105">
        <v>1</v>
      </c>
      <c r="N47" s="128"/>
      <c r="O47" s="278"/>
      <c r="P47" s="279"/>
      <c r="Q47" s="399"/>
      <c r="R47" s="403"/>
      <c r="S47" s="280"/>
      <c r="T47" s="281"/>
      <c r="U47" s="282"/>
      <c r="V47" s="283"/>
      <c r="W47" s="537"/>
      <c r="X47" s="284"/>
      <c r="Y47" s="285"/>
      <c r="Z47" s="286"/>
      <c r="AA47" s="196"/>
      <c r="AB47" s="197"/>
      <c r="AC47" s="198"/>
      <c r="AD47" s="199"/>
      <c r="AE47" s="182">
        <v>95</v>
      </c>
      <c r="AF47" s="188">
        <f t="shared" si="3"/>
        <v>0</v>
      </c>
      <c r="AG47" s="185">
        <v>2</v>
      </c>
      <c r="AH47" s="185">
        <v>2.2999999999999998</v>
      </c>
      <c r="AI47" s="434">
        <f t="shared" si="4"/>
        <v>0</v>
      </c>
      <c r="AJ47" s="441">
        <f t="shared" si="13"/>
        <v>0</v>
      </c>
      <c r="AK47" s="441">
        <f t="shared" si="14"/>
        <v>0</v>
      </c>
      <c r="AL47" s="441">
        <f t="shared" si="15"/>
        <v>0</v>
      </c>
      <c r="AM47" s="441">
        <f t="shared" si="16"/>
        <v>0</v>
      </c>
      <c r="AN47" s="441">
        <f t="shared" si="17"/>
        <v>0</v>
      </c>
      <c r="AO47" s="441">
        <f t="shared" si="18"/>
        <v>0</v>
      </c>
      <c r="AP47" s="441">
        <f t="shared" si="19"/>
        <v>0</v>
      </c>
      <c r="AQ47" s="441">
        <f t="shared" si="20"/>
        <v>0</v>
      </c>
    </row>
    <row r="48" spans="1:43" s="36" customFormat="1" ht="13.95" customHeight="1" thickBot="1">
      <c r="A48" s="460" t="s">
        <v>1495</v>
      </c>
      <c r="B48" s="535" t="s">
        <v>1939</v>
      </c>
      <c r="C48" s="461" t="s">
        <v>1812</v>
      </c>
      <c r="D48" s="462">
        <v>1</v>
      </c>
      <c r="E48" s="463" t="s">
        <v>92</v>
      </c>
      <c r="F48" s="464" t="s">
        <v>111</v>
      </c>
      <c r="G48" s="465" t="s">
        <v>412</v>
      </c>
      <c r="H48" s="466"/>
      <c r="I48" s="459"/>
      <c r="J48" s="459"/>
      <c r="K48" s="459"/>
      <c r="L48" s="459"/>
      <c r="M48" s="459">
        <v>1</v>
      </c>
      <c r="N48" s="459"/>
      <c r="O48" s="450"/>
      <c r="P48" s="302"/>
      <c r="Q48" s="401"/>
      <c r="R48" s="405"/>
      <c r="S48" s="303"/>
      <c r="T48" s="304"/>
      <c r="U48" s="305"/>
      <c r="V48" s="306"/>
      <c r="W48" s="537"/>
      <c r="X48" s="307"/>
      <c r="Y48" s="308"/>
      <c r="Z48" s="309"/>
      <c r="AA48" s="202"/>
      <c r="AB48" s="203"/>
      <c r="AC48" s="204"/>
      <c r="AD48" s="205"/>
      <c r="AE48" s="469">
        <v>67.5</v>
      </c>
      <c r="AF48" s="470">
        <f t="shared" si="3"/>
        <v>0</v>
      </c>
      <c r="AG48" s="472">
        <v>2.2999999999999998</v>
      </c>
      <c r="AH48" s="471">
        <v>2.5</v>
      </c>
      <c r="AI48" s="435">
        <f>(O48*$D48)+(P48*$D48)+(R48*$D48)+(S48*$D48)+(T48*$D48)+(U48*$D48)+(W48*$D48)+(X48*$D48)+(Y48*$D48)+(AA48*$D48)+(AB48*$D48)+(AC48*$D48)+(AD48*$D48)+(V48*$D48)+(Q48*$D48)+(Z48*$D48)</f>
        <v>0</v>
      </c>
      <c r="AJ48" s="441">
        <f t="shared" si="13"/>
        <v>0</v>
      </c>
      <c r="AK48" s="441">
        <f t="shared" si="14"/>
        <v>0</v>
      </c>
      <c r="AL48" s="441">
        <f t="shared" si="15"/>
        <v>0</v>
      </c>
      <c r="AM48" s="441">
        <f t="shared" si="16"/>
        <v>0</v>
      </c>
      <c r="AN48" s="441">
        <f t="shared" si="17"/>
        <v>0</v>
      </c>
      <c r="AO48" s="441">
        <f t="shared" si="18"/>
        <v>0</v>
      </c>
      <c r="AP48" s="441">
        <f t="shared" si="19"/>
        <v>0</v>
      </c>
      <c r="AQ48" s="441">
        <f t="shared" si="20"/>
        <v>0</v>
      </c>
    </row>
    <row r="49" spans="1:43" s="36" customFormat="1" ht="13.95" customHeight="1" thickBot="1">
      <c r="A49" s="127" t="s">
        <v>1496</v>
      </c>
      <c r="B49" s="407"/>
      <c r="C49" s="453" t="s">
        <v>1813</v>
      </c>
      <c r="D49" s="101">
        <v>1</v>
      </c>
      <c r="E49" s="102" t="s">
        <v>92</v>
      </c>
      <c r="F49" s="103" t="s">
        <v>254</v>
      </c>
      <c r="G49" s="103" t="s">
        <v>412</v>
      </c>
      <c r="H49" s="105"/>
      <c r="I49" s="105"/>
      <c r="J49" s="105"/>
      <c r="K49" s="105"/>
      <c r="L49" s="105"/>
      <c r="M49" s="105">
        <v>1</v>
      </c>
      <c r="N49" s="128"/>
      <c r="O49" s="278"/>
      <c r="P49" s="279"/>
      <c r="Q49" s="399"/>
      <c r="R49" s="403"/>
      <c r="S49" s="280"/>
      <c r="T49" s="281"/>
      <c r="U49" s="282"/>
      <c r="V49" s="283"/>
      <c r="W49" s="537"/>
      <c r="X49" s="284"/>
      <c r="Y49" s="285"/>
      <c r="Z49" s="286"/>
      <c r="AA49" s="196"/>
      <c r="AB49" s="197"/>
      <c r="AC49" s="198"/>
      <c r="AD49" s="199"/>
      <c r="AE49" s="182">
        <v>95</v>
      </c>
      <c r="AF49" s="188">
        <f t="shared" si="3"/>
        <v>0</v>
      </c>
      <c r="AG49" s="185">
        <v>1.9</v>
      </c>
      <c r="AH49" s="185">
        <v>2.1849999999999996</v>
      </c>
      <c r="AI49" s="434">
        <f t="shared" si="4"/>
        <v>0</v>
      </c>
      <c r="AJ49" s="441">
        <f t="shared" si="13"/>
        <v>0</v>
      </c>
      <c r="AK49" s="441">
        <f t="shared" si="14"/>
        <v>0</v>
      </c>
      <c r="AL49" s="441">
        <f t="shared" si="15"/>
        <v>0</v>
      </c>
      <c r="AM49" s="441">
        <f t="shared" si="16"/>
        <v>0</v>
      </c>
      <c r="AN49" s="441">
        <f t="shared" si="17"/>
        <v>0</v>
      </c>
      <c r="AO49" s="441">
        <f t="shared" si="18"/>
        <v>0</v>
      </c>
      <c r="AP49" s="441">
        <f t="shared" si="19"/>
        <v>0</v>
      </c>
      <c r="AQ49" s="441">
        <f t="shared" si="20"/>
        <v>0</v>
      </c>
    </row>
    <row r="50" spans="1:43" s="36" customFormat="1" ht="13.95" customHeight="1" thickBot="1">
      <c r="A50" s="460" t="s">
        <v>1496</v>
      </c>
      <c r="B50" s="535" t="s">
        <v>1939</v>
      </c>
      <c r="C50" s="461" t="s">
        <v>1813</v>
      </c>
      <c r="D50" s="462">
        <v>1</v>
      </c>
      <c r="E50" s="463" t="s">
        <v>92</v>
      </c>
      <c r="F50" s="464" t="s">
        <v>111</v>
      </c>
      <c r="G50" s="465" t="s">
        <v>412</v>
      </c>
      <c r="H50" s="466"/>
      <c r="I50" s="459"/>
      <c r="J50" s="459"/>
      <c r="K50" s="459"/>
      <c r="L50" s="459"/>
      <c r="M50" s="459">
        <v>1</v>
      </c>
      <c r="N50" s="459"/>
      <c r="O50" s="450"/>
      <c r="P50" s="302"/>
      <c r="Q50" s="401"/>
      <c r="R50" s="405"/>
      <c r="S50" s="303"/>
      <c r="T50" s="304"/>
      <c r="U50" s="305"/>
      <c r="V50" s="306"/>
      <c r="W50" s="537"/>
      <c r="X50" s="307"/>
      <c r="Y50" s="308"/>
      <c r="Z50" s="309"/>
      <c r="AA50" s="202"/>
      <c r="AB50" s="203"/>
      <c r="AC50" s="204"/>
      <c r="AD50" s="205"/>
      <c r="AE50" s="469">
        <v>67.5</v>
      </c>
      <c r="AF50" s="470">
        <f t="shared" si="3"/>
        <v>0</v>
      </c>
      <c r="AG50" s="472">
        <v>2.25</v>
      </c>
      <c r="AH50" s="471">
        <v>2.2999999999999998</v>
      </c>
      <c r="AI50" s="435">
        <f>(O50*$D50)+(P50*$D50)+(R50*$D50)+(S50*$D50)+(T50*$D50)+(U50*$D50)+(W50*$D50)+(X50*$D50)+(Y50*$D50)+(AA50*$D50)+(AB50*$D50)+(AC50*$D50)+(AD50*$D50)+(V50*$D50)+(Q50*$D50)+(Z50*$D50)</f>
        <v>0</v>
      </c>
      <c r="AJ50" s="441">
        <f t="shared" si="13"/>
        <v>0</v>
      </c>
      <c r="AK50" s="441">
        <f t="shared" si="14"/>
        <v>0</v>
      </c>
      <c r="AL50" s="441">
        <f t="shared" si="15"/>
        <v>0</v>
      </c>
      <c r="AM50" s="441">
        <f t="shared" si="16"/>
        <v>0</v>
      </c>
      <c r="AN50" s="441">
        <f t="shared" si="17"/>
        <v>0</v>
      </c>
      <c r="AO50" s="441">
        <f t="shared" si="18"/>
        <v>0</v>
      </c>
      <c r="AP50" s="441">
        <f t="shared" si="19"/>
        <v>0</v>
      </c>
      <c r="AQ50" s="441">
        <f t="shared" si="20"/>
        <v>0</v>
      </c>
    </row>
    <row r="51" spans="1:43" s="36" customFormat="1" ht="13.95" customHeight="1" thickBot="1">
      <c r="A51" s="127" t="s">
        <v>1497</v>
      </c>
      <c r="B51" s="407"/>
      <c r="C51" s="453" t="s">
        <v>1814</v>
      </c>
      <c r="D51" s="101">
        <v>1</v>
      </c>
      <c r="E51" s="102" t="s">
        <v>92</v>
      </c>
      <c r="F51" s="103" t="s">
        <v>254</v>
      </c>
      <c r="G51" s="103" t="s">
        <v>412</v>
      </c>
      <c r="H51" s="105"/>
      <c r="I51" s="105"/>
      <c r="J51" s="105"/>
      <c r="K51" s="105"/>
      <c r="L51" s="105"/>
      <c r="M51" s="105">
        <v>1</v>
      </c>
      <c r="N51" s="128"/>
      <c r="O51" s="278"/>
      <c r="P51" s="279"/>
      <c r="Q51" s="399"/>
      <c r="R51" s="403"/>
      <c r="S51" s="280"/>
      <c r="T51" s="281"/>
      <c r="U51" s="282"/>
      <c r="V51" s="283"/>
      <c r="W51" s="537"/>
      <c r="X51" s="284"/>
      <c r="Y51" s="285"/>
      <c r="Z51" s="286"/>
      <c r="AA51" s="196"/>
      <c r="AB51" s="197"/>
      <c r="AC51" s="198"/>
      <c r="AD51" s="199"/>
      <c r="AE51" s="182">
        <v>95</v>
      </c>
      <c r="AF51" s="188">
        <f t="shared" si="3"/>
        <v>0</v>
      </c>
      <c r="AG51" s="185">
        <v>2</v>
      </c>
      <c r="AH51" s="185">
        <v>2.2999999999999998</v>
      </c>
      <c r="AI51" s="434">
        <f t="shared" si="4"/>
        <v>0</v>
      </c>
      <c r="AJ51" s="441">
        <f t="shared" si="13"/>
        <v>0</v>
      </c>
      <c r="AK51" s="441">
        <f t="shared" si="14"/>
        <v>0</v>
      </c>
      <c r="AL51" s="441">
        <f t="shared" si="15"/>
        <v>0</v>
      </c>
      <c r="AM51" s="441">
        <f t="shared" si="16"/>
        <v>0</v>
      </c>
      <c r="AN51" s="441">
        <f t="shared" si="17"/>
        <v>0</v>
      </c>
      <c r="AO51" s="441">
        <f t="shared" si="18"/>
        <v>0</v>
      </c>
      <c r="AP51" s="441">
        <f t="shared" si="19"/>
        <v>0</v>
      </c>
      <c r="AQ51" s="441">
        <f t="shared" si="20"/>
        <v>0</v>
      </c>
    </row>
    <row r="52" spans="1:43" s="36" customFormat="1" ht="13.95" customHeight="1" thickBot="1">
      <c r="A52" s="460" t="s">
        <v>1497</v>
      </c>
      <c r="B52" s="535" t="s">
        <v>1939</v>
      </c>
      <c r="C52" s="461" t="s">
        <v>1814</v>
      </c>
      <c r="D52" s="462">
        <v>1</v>
      </c>
      <c r="E52" s="463" t="s">
        <v>92</v>
      </c>
      <c r="F52" s="464" t="s">
        <v>111</v>
      </c>
      <c r="G52" s="465" t="s">
        <v>412</v>
      </c>
      <c r="H52" s="466"/>
      <c r="I52" s="459"/>
      <c r="J52" s="459"/>
      <c r="K52" s="459"/>
      <c r="L52" s="459"/>
      <c r="M52" s="459">
        <v>1</v>
      </c>
      <c r="N52" s="459"/>
      <c r="O52" s="450"/>
      <c r="P52" s="302"/>
      <c r="Q52" s="401"/>
      <c r="R52" s="405"/>
      <c r="S52" s="303"/>
      <c r="T52" s="304"/>
      <c r="U52" s="305"/>
      <c r="V52" s="306"/>
      <c r="W52" s="537"/>
      <c r="X52" s="307"/>
      <c r="Y52" s="308"/>
      <c r="Z52" s="309"/>
      <c r="AA52" s="202"/>
      <c r="AB52" s="203"/>
      <c r="AC52" s="204"/>
      <c r="AD52" s="205"/>
      <c r="AE52" s="469">
        <v>67.5</v>
      </c>
      <c r="AF52" s="470">
        <f t="shared" si="3"/>
        <v>0</v>
      </c>
      <c r="AG52" s="472">
        <v>2.7</v>
      </c>
      <c r="AH52" s="471">
        <v>2.8</v>
      </c>
      <c r="AI52" s="435">
        <f>(O52*$D52)+(P52*$D52)+(R52*$D52)+(S52*$D52)+(T52*$D52)+(U52*$D52)+(W52*$D52)+(X52*$D52)+(Y52*$D52)+(AA52*$D52)+(AB52*$D52)+(AC52*$D52)+(AD52*$D52)+(V52*$D52)+(Q52*$D52)+(Z52*$D52)</f>
        <v>0</v>
      </c>
      <c r="AJ52" s="441">
        <f t="shared" si="13"/>
        <v>0</v>
      </c>
      <c r="AK52" s="441">
        <f t="shared" si="14"/>
        <v>0</v>
      </c>
      <c r="AL52" s="441">
        <f t="shared" si="15"/>
        <v>0</v>
      </c>
      <c r="AM52" s="441">
        <f t="shared" si="16"/>
        <v>0</v>
      </c>
      <c r="AN52" s="441">
        <f t="shared" si="17"/>
        <v>0</v>
      </c>
      <c r="AO52" s="441">
        <f t="shared" si="18"/>
        <v>0</v>
      </c>
      <c r="AP52" s="441">
        <f t="shared" si="19"/>
        <v>0</v>
      </c>
      <c r="AQ52" s="441">
        <f t="shared" si="20"/>
        <v>0</v>
      </c>
    </row>
    <row r="53" spans="1:43" s="36" customFormat="1" ht="13.95" customHeight="1" thickBot="1">
      <c r="A53" s="127" t="s">
        <v>1498</v>
      </c>
      <c r="B53" s="407"/>
      <c r="C53" s="453" t="s">
        <v>1815</v>
      </c>
      <c r="D53" s="101">
        <v>1</v>
      </c>
      <c r="E53" s="102" t="s">
        <v>92</v>
      </c>
      <c r="F53" s="103" t="s">
        <v>254</v>
      </c>
      <c r="G53" s="103" t="s">
        <v>412</v>
      </c>
      <c r="H53" s="105"/>
      <c r="I53" s="105"/>
      <c r="J53" s="105"/>
      <c r="K53" s="105"/>
      <c r="L53" s="105"/>
      <c r="M53" s="105">
        <v>1</v>
      </c>
      <c r="N53" s="128"/>
      <c r="O53" s="278"/>
      <c r="P53" s="279"/>
      <c r="Q53" s="399"/>
      <c r="R53" s="403"/>
      <c r="S53" s="280"/>
      <c r="T53" s="281"/>
      <c r="U53" s="282"/>
      <c r="V53" s="283"/>
      <c r="W53" s="537"/>
      <c r="X53" s="284"/>
      <c r="Y53" s="285"/>
      <c r="Z53" s="286"/>
      <c r="AA53" s="196"/>
      <c r="AB53" s="197"/>
      <c r="AC53" s="198"/>
      <c r="AD53" s="199"/>
      <c r="AE53" s="182">
        <v>95</v>
      </c>
      <c r="AF53" s="188">
        <f t="shared" si="3"/>
        <v>0</v>
      </c>
      <c r="AG53" s="185">
        <v>2</v>
      </c>
      <c r="AH53" s="185">
        <v>2.2999999999999998</v>
      </c>
      <c r="AI53" s="434">
        <f t="shared" si="4"/>
        <v>0</v>
      </c>
      <c r="AJ53" s="441">
        <f t="shared" si="13"/>
        <v>0</v>
      </c>
      <c r="AK53" s="441">
        <f t="shared" si="14"/>
        <v>0</v>
      </c>
      <c r="AL53" s="441">
        <f t="shared" si="15"/>
        <v>0</v>
      </c>
      <c r="AM53" s="441">
        <f t="shared" si="16"/>
        <v>0</v>
      </c>
      <c r="AN53" s="441">
        <f t="shared" si="17"/>
        <v>0</v>
      </c>
      <c r="AO53" s="441">
        <f t="shared" si="18"/>
        <v>0</v>
      </c>
      <c r="AP53" s="441">
        <f t="shared" si="19"/>
        <v>0</v>
      </c>
      <c r="AQ53" s="441">
        <f t="shared" si="20"/>
        <v>0</v>
      </c>
    </row>
    <row r="54" spans="1:43" s="36" customFormat="1" ht="13.95" customHeight="1" thickBot="1">
      <c r="A54" s="460" t="s">
        <v>1498</v>
      </c>
      <c r="B54" s="535" t="s">
        <v>1939</v>
      </c>
      <c r="C54" s="461" t="s">
        <v>1815</v>
      </c>
      <c r="D54" s="462">
        <v>1</v>
      </c>
      <c r="E54" s="463" t="s">
        <v>92</v>
      </c>
      <c r="F54" s="464" t="s">
        <v>111</v>
      </c>
      <c r="G54" s="465" t="s">
        <v>412</v>
      </c>
      <c r="H54" s="466"/>
      <c r="I54" s="459"/>
      <c r="J54" s="459"/>
      <c r="K54" s="459"/>
      <c r="L54" s="459"/>
      <c r="M54" s="459">
        <v>1</v>
      </c>
      <c r="N54" s="459"/>
      <c r="O54" s="450"/>
      <c r="P54" s="302"/>
      <c r="Q54" s="401"/>
      <c r="R54" s="405"/>
      <c r="S54" s="303"/>
      <c r="T54" s="304"/>
      <c r="U54" s="305"/>
      <c r="V54" s="306"/>
      <c r="W54" s="537"/>
      <c r="X54" s="307"/>
      <c r="Y54" s="308"/>
      <c r="Z54" s="309"/>
      <c r="AA54" s="202"/>
      <c r="AB54" s="203"/>
      <c r="AC54" s="204"/>
      <c r="AD54" s="205"/>
      <c r="AE54" s="469">
        <v>67.5</v>
      </c>
      <c r="AF54" s="470">
        <f t="shared" si="3"/>
        <v>0</v>
      </c>
      <c r="AG54" s="472">
        <v>2.2999999999999998</v>
      </c>
      <c r="AH54" s="471">
        <v>2.5</v>
      </c>
      <c r="AI54" s="435">
        <f>(O54*$D54)+(P54*$D54)+(R54*$D54)+(S54*$D54)+(T54*$D54)+(U54*$D54)+(W54*$D54)+(X54*$D54)+(Y54*$D54)+(AA54*$D54)+(AB54*$D54)+(AC54*$D54)+(AD54*$D54)+(V54*$D54)+(Q54*$D54)+(Z54*$D54)</f>
        <v>0</v>
      </c>
      <c r="AJ54" s="441">
        <f t="shared" si="13"/>
        <v>0</v>
      </c>
      <c r="AK54" s="441">
        <f t="shared" si="14"/>
        <v>0</v>
      </c>
      <c r="AL54" s="441">
        <f t="shared" si="15"/>
        <v>0</v>
      </c>
      <c r="AM54" s="441">
        <f t="shared" si="16"/>
        <v>0</v>
      </c>
      <c r="AN54" s="441">
        <f t="shared" si="17"/>
        <v>0</v>
      </c>
      <c r="AO54" s="441">
        <f t="shared" si="18"/>
        <v>0</v>
      </c>
      <c r="AP54" s="441">
        <f t="shared" si="19"/>
        <v>0</v>
      </c>
      <c r="AQ54" s="441">
        <f t="shared" si="20"/>
        <v>0</v>
      </c>
    </row>
    <row r="55" spans="1:43" s="36" customFormat="1" ht="13.95" customHeight="1" thickBot="1">
      <c r="A55" s="127" t="s">
        <v>1499</v>
      </c>
      <c r="B55" s="407"/>
      <c r="C55" s="453" t="s">
        <v>1827</v>
      </c>
      <c r="D55" s="101">
        <v>1</v>
      </c>
      <c r="E55" s="102" t="s">
        <v>93</v>
      </c>
      <c r="F55" s="103" t="s">
        <v>254</v>
      </c>
      <c r="G55" s="103" t="s">
        <v>140</v>
      </c>
      <c r="H55" s="105"/>
      <c r="I55" s="105"/>
      <c r="J55" s="105"/>
      <c r="K55" s="105"/>
      <c r="L55" s="105"/>
      <c r="M55" s="105"/>
      <c r="N55" s="128">
        <v>1</v>
      </c>
      <c r="O55" s="278"/>
      <c r="P55" s="279"/>
      <c r="Q55" s="399"/>
      <c r="R55" s="403"/>
      <c r="S55" s="280"/>
      <c r="T55" s="281"/>
      <c r="U55" s="282"/>
      <c r="V55" s="283"/>
      <c r="W55" s="537"/>
      <c r="X55" s="284"/>
      <c r="Y55" s="285"/>
      <c r="Z55" s="286"/>
      <c r="AA55" s="196"/>
      <c r="AB55" s="197"/>
      <c r="AC55" s="198"/>
      <c r="AD55" s="199"/>
      <c r="AE55" s="182">
        <v>220</v>
      </c>
      <c r="AF55" s="188">
        <f t="shared" si="3"/>
        <v>0</v>
      </c>
      <c r="AG55" s="185">
        <v>5.65</v>
      </c>
      <c r="AH55" s="185">
        <v>6.4974999999999996</v>
      </c>
      <c r="AI55" s="434">
        <f t="shared" si="4"/>
        <v>0</v>
      </c>
      <c r="AJ55" s="441">
        <f t="shared" si="13"/>
        <v>0</v>
      </c>
      <c r="AK55" s="441">
        <f t="shared" si="14"/>
        <v>0</v>
      </c>
      <c r="AL55" s="441">
        <f t="shared" si="15"/>
        <v>0</v>
      </c>
      <c r="AM55" s="441">
        <f t="shared" si="16"/>
        <v>0</v>
      </c>
      <c r="AN55" s="441">
        <f t="shared" si="17"/>
        <v>0</v>
      </c>
      <c r="AO55" s="441">
        <f t="shared" si="18"/>
        <v>0</v>
      </c>
      <c r="AP55" s="441">
        <f t="shared" si="19"/>
        <v>0</v>
      </c>
      <c r="AQ55" s="441">
        <f t="shared" si="20"/>
        <v>0</v>
      </c>
    </row>
    <row r="56" spans="1:43" s="36" customFormat="1" ht="13.95" customHeight="1" thickBot="1">
      <c r="A56" s="127" t="s">
        <v>1500</v>
      </c>
      <c r="B56" s="407"/>
      <c r="C56" s="453" t="s">
        <v>1828</v>
      </c>
      <c r="D56" s="101">
        <v>1</v>
      </c>
      <c r="E56" s="102" t="s">
        <v>93</v>
      </c>
      <c r="F56" s="103" t="s">
        <v>254</v>
      </c>
      <c r="G56" s="103" t="s">
        <v>140</v>
      </c>
      <c r="H56" s="105"/>
      <c r="I56" s="105"/>
      <c r="J56" s="105"/>
      <c r="K56" s="105"/>
      <c r="L56" s="105"/>
      <c r="M56" s="105"/>
      <c r="N56" s="128">
        <v>1</v>
      </c>
      <c r="O56" s="278"/>
      <c r="P56" s="279"/>
      <c r="Q56" s="399"/>
      <c r="R56" s="403"/>
      <c r="S56" s="280"/>
      <c r="T56" s="281"/>
      <c r="U56" s="282"/>
      <c r="V56" s="283"/>
      <c r="W56" s="537"/>
      <c r="X56" s="284"/>
      <c r="Y56" s="285"/>
      <c r="Z56" s="286"/>
      <c r="AA56" s="196"/>
      <c r="AB56" s="197"/>
      <c r="AC56" s="198"/>
      <c r="AD56" s="199"/>
      <c r="AE56" s="182">
        <v>175</v>
      </c>
      <c r="AF56" s="188">
        <f t="shared" si="3"/>
        <v>0</v>
      </c>
      <c r="AG56" s="185">
        <v>4.25</v>
      </c>
      <c r="AH56" s="185">
        <v>4.8874999999999993</v>
      </c>
      <c r="AI56" s="434">
        <f t="shared" si="4"/>
        <v>0</v>
      </c>
      <c r="AJ56" s="441">
        <f t="shared" si="13"/>
        <v>0</v>
      </c>
      <c r="AK56" s="441">
        <f t="shared" si="14"/>
        <v>0</v>
      </c>
      <c r="AL56" s="441">
        <f t="shared" si="15"/>
        <v>0</v>
      </c>
      <c r="AM56" s="441">
        <f t="shared" si="16"/>
        <v>0</v>
      </c>
      <c r="AN56" s="441">
        <f t="shared" si="17"/>
        <v>0</v>
      </c>
      <c r="AO56" s="441">
        <f t="shared" si="18"/>
        <v>0</v>
      </c>
      <c r="AP56" s="441">
        <f t="shared" si="19"/>
        <v>0</v>
      </c>
      <c r="AQ56" s="441">
        <f t="shared" si="20"/>
        <v>0</v>
      </c>
    </row>
    <row r="57" spans="1:43" s="36" customFormat="1" ht="13.95" customHeight="1" thickBot="1">
      <c r="A57" s="127" t="s">
        <v>1501</v>
      </c>
      <c r="B57" s="407"/>
      <c r="C57" s="453" t="s">
        <v>1829</v>
      </c>
      <c r="D57" s="101">
        <v>1</v>
      </c>
      <c r="E57" s="102" t="s">
        <v>93</v>
      </c>
      <c r="F57" s="103" t="s">
        <v>254</v>
      </c>
      <c r="G57" s="103" t="s">
        <v>140</v>
      </c>
      <c r="H57" s="105"/>
      <c r="I57" s="105"/>
      <c r="J57" s="105"/>
      <c r="K57" s="105"/>
      <c r="L57" s="105"/>
      <c r="M57" s="105"/>
      <c r="N57" s="128">
        <v>1</v>
      </c>
      <c r="O57" s="278"/>
      <c r="P57" s="279"/>
      <c r="Q57" s="399"/>
      <c r="R57" s="403"/>
      <c r="S57" s="280"/>
      <c r="T57" s="281"/>
      <c r="U57" s="282"/>
      <c r="V57" s="283"/>
      <c r="W57" s="537"/>
      <c r="X57" s="284"/>
      <c r="Y57" s="285"/>
      <c r="Z57" s="286"/>
      <c r="AA57" s="196"/>
      <c r="AB57" s="197"/>
      <c r="AC57" s="198"/>
      <c r="AD57" s="199"/>
      <c r="AE57" s="182">
        <v>230</v>
      </c>
      <c r="AF57" s="188">
        <f t="shared" si="3"/>
        <v>0</v>
      </c>
      <c r="AG57" s="185">
        <v>6.25</v>
      </c>
      <c r="AH57" s="185">
        <v>7.1874999999999991</v>
      </c>
      <c r="AI57" s="434">
        <f t="shared" si="4"/>
        <v>0</v>
      </c>
      <c r="AJ57" s="441">
        <f t="shared" si="13"/>
        <v>0</v>
      </c>
      <c r="AK57" s="441">
        <f t="shared" si="14"/>
        <v>0</v>
      </c>
      <c r="AL57" s="441">
        <f t="shared" si="15"/>
        <v>0</v>
      </c>
      <c r="AM57" s="441">
        <f t="shared" si="16"/>
        <v>0</v>
      </c>
      <c r="AN57" s="441">
        <f t="shared" si="17"/>
        <v>0</v>
      </c>
      <c r="AO57" s="441">
        <f t="shared" si="18"/>
        <v>0</v>
      </c>
      <c r="AP57" s="441">
        <f t="shared" si="19"/>
        <v>0</v>
      </c>
      <c r="AQ57" s="441">
        <f t="shared" si="20"/>
        <v>0</v>
      </c>
    </row>
    <row r="58" spans="1:43" s="36" customFormat="1" ht="13.95" customHeight="1" thickBot="1">
      <c r="A58" s="127" t="s">
        <v>1502</v>
      </c>
      <c r="B58" s="407"/>
      <c r="C58" s="453" t="s">
        <v>1830</v>
      </c>
      <c r="D58" s="101">
        <v>1</v>
      </c>
      <c r="E58" s="102" t="s">
        <v>93</v>
      </c>
      <c r="F58" s="103" t="s">
        <v>254</v>
      </c>
      <c r="G58" s="103" t="s">
        <v>140</v>
      </c>
      <c r="H58" s="105"/>
      <c r="I58" s="105"/>
      <c r="J58" s="105"/>
      <c r="K58" s="105"/>
      <c r="L58" s="105"/>
      <c r="M58" s="105"/>
      <c r="N58" s="128">
        <v>1</v>
      </c>
      <c r="O58" s="278"/>
      <c r="P58" s="279"/>
      <c r="Q58" s="399"/>
      <c r="R58" s="403"/>
      <c r="S58" s="280"/>
      <c r="T58" s="281"/>
      <c r="U58" s="282"/>
      <c r="V58" s="283"/>
      <c r="W58" s="537"/>
      <c r="X58" s="284"/>
      <c r="Y58" s="285"/>
      <c r="Z58" s="286"/>
      <c r="AA58" s="196"/>
      <c r="AB58" s="197"/>
      <c r="AC58" s="198"/>
      <c r="AD58" s="199"/>
      <c r="AE58" s="182">
        <v>175</v>
      </c>
      <c r="AF58" s="188">
        <f t="shared" si="3"/>
        <v>0</v>
      </c>
      <c r="AG58" s="185">
        <v>3.8</v>
      </c>
      <c r="AH58" s="185">
        <v>4.3699999999999992</v>
      </c>
      <c r="AI58" s="434">
        <f t="shared" si="4"/>
        <v>0</v>
      </c>
      <c r="AJ58" s="441">
        <f t="shared" si="13"/>
        <v>0</v>
      </c>
      <c r="AK58" s="441">
        <f t="shared" si="14"/>
        <v>0</v>
      </c>
      <c r="AL58" s="441">
        <f t="shared" si="15"/>
        <v>0</v>
      </c>
      <c r="AM58" s="441">
        <f t="shared" si="16"/>
        <v>0</v>
      </c>
      <c r="AN58" s="441">
        <f t="shared" si="17"/>
        <v>0</v>
      </c>
      <c r="AO58" s="441">
        <f t="shared" si="18"/>
        <v>0</v>
      </c>
      <c r="AP58" s="441">
        <f t="shared" si="19"/>
        <v>0</v>
      </c>
      <c r="AQ58" s="441">
        <f t="shared" si="20"/>
        <v>0</v>
      </c>
    </row>
    <row r="59" spans="1:43" s="36" customFormat="1" ht="13.95" customHeight="1" thickBot="1">
      <c r="A59" s="127" t="s">
        <v>1503</v>
      </c>
      <c r="B59" s="407"/>
      <c r="C59" s="453" t="s">
        <v>1821</v>
      </c>
      <c r="D59" s="101">
        <v>6</v>
      </c>
      <c r="E59" s="102" t="s">
        <v>1504</v>
      </c>
      <c r="F59" s="103" t="s">
        <v>254</v>
      </c>
      <c r="G59" s="103" t="s">
        <v>255</v>
      </c>
      <c r="H59" s="105"/>
      <c r="I59" s="105">
        <v>6</v>
      </c>
      <c r="J59" s="105"/>
      <c r="K59" s="105"/>
      <c r="L59" s="105"/>
      <c r="M59" s="105"/>
      <c r="N59" s="128"/>
      <c r="O59" s="278"/>
      <c r="P59" s="279"/>
      <c r="Q59" s="399"/>
      <c r="R59" s="403"/>
      <c r="S59" s="280"/>
      <c r="T59" s="281"/>
      <c r="U59" s="282"/>
      <c r="V59" s="283"/>
      <c r="W59" s="537"/>
      <c r="X59" s="284"/>
      <c r="Y59" s="285"/>
      <c r="Z59" s="286"/>
      <c r="AA59" s="196"/>
      <c r="AB59" s="197"/>
      <c r="AC59" s="198"/>
      <c r="AD59" s="199"/>
      <c r="AE59" s="182">
        <v>47.5</v>
      </c>
      <c r="AF59" s="188">
        <f t="shared" si="3"/>
        <v>0</v>
      </c>
      <c r="AG59" s="185">
        <v>0.55000000000000004</v>
      </c>
      <c r="AH59" s="185">
        <v>0.63249999999999995</v>
      </c>
      <c r="AI59" s="434">
        <f t="shared" si="4"/>
        <v>0</v>
      </c>
      <c r="AJ59" s="441">
        <f t="shared" si="13"/>
        <v>0</v>
      </c>
      <c r="AK59" s="441">
        <f t="shared" si="14"/>
        <v>0</v>
      </c>
      <c r="AL59" s="441">
        <f t="shared" si="15"/>
        <v>0</v>
      </c>
      <c r="AM59" s="441">
        <f t="shared" si="16"/>
        <v>0</v>
      </c>
      <c r="AN59" s="441">
        <f t="shared" si="17"/>
        <v>0</v>
      </c>
      <c r="AO59" s="441">
        <f t="shared" si="18"/>
        <v>0</v>
      </c>
      <c r="AP59" s="441">
        <f t="shared" si="19"/>
        <v>0</v>
      </c>
      <c r="AQ59" s="441">
        <f t="shared" si="20"/>
        <v>0</v>
      </c>
    </row>
    <row r="60" spans="1:43" s="36" customFormat="1" ht="13.95" customHeight="1" thickBot="1">
      <c r="A60" s="460" t="s">
        <v>1503</v>
      </c>
      <c r="B60" s="535" t="s">
        <v>1939</v>
      </c>
      <c r="C60" s="461" t="s">
        <v>1821</v>
      </c>
      <c r="D60" s="462">
        <v>6</v>
      </c>
      <c r="E60" s="463" t="s">
        <v>1504</v>
      </c>
      <c r="F60" s="464" t="s">
        <v>111</v>
      </c>
      <c r="G60" s="465" t="s">
        <v>255</v>
      </c>
      <c r="H60" s="466"/>
      <c r="I60" s="459">
        <v>6</v>
      </c>
      <c r="J60" s="459"/>
      <c r="K60" s="459"/>
      <c r="L60" s="459"/>
      <c r="M60" s="459"/>
      <c r="N60" s="459"/>
      <c r="O60" s="450"/>
      <c r="P60" s="302"/>
      <c r="Q60" s="401"/>
      <c r="R60" s="405"/>
      <c r="S60" s="303"/>
      <c r="T60" s="304"/>
      <c r="U60" s="305"/>
      <c r="V60" s="306"/>
      <c r="W60" s="537"/>
      <c r="X60" s="307"/>
      <c r="Y60" s="308"/>
      <c r="Z60" s="309"/>
      <c r="AA60" s="202"/>
      <c r="AB60" s="203"/>
      <c r="AC60" s="204"/>
      <c r="AD60" s="205"/>
      <c r="AE60" s="469">
        <v>35</v>
      </c>
      <c r="AF60" s="470">
        <f t="shared" si="3"/>
        <v>0</v>
      </c>
      <c r="AG60" s="472">
        <v>0.55000000000000004</v>
      </c>
      <c r="AH60" s="471">
        <v>0.63300000000000001</v>
      </c>
      <c r="AI60" s="435">
        <f>(O60*$D60)+(P60*$D60)+(R60*$D60)+(S60*$D60)+(T60*$D60)+(U60*$D60)+(W60*$D60)+(X60*$D60)+(Y60*$D60)+(AA60*$D60)+(AB60*$D60)+(AC60*$D60)+(AD60*$D60)+(V60*$D60)+(Q60*$D60)+(Z60*$D60)</f>
        <v>0</v>
      </c>
      <c r="AJ60" s="441">
        <f>SUM(O60:AD60)</f>
        <v>0</v>
      </c>
      <c r="AK60" s="441">
        <f t="shared" si="14"/>
        <v>0</v>
      </c>
      <c r="AL60" s="441">
        <f t="shared" si="15"/>
        <v>0</v>
      </c>
      <c r="AM60" s="441">
        <f t="shared" si="16"/>
        <v>0</v>
      </c>
      <c r="AN60" s="441">
        <f t="shared" si="17"/>
        <v>0</v>
      </c>
      <c r="AO60" s="441">
        <f t="shared" si="18"/>
        <v>0</v>
      </c>
      <c r="AP60" s="441">
        <f t="shared" si="19"/>
        <v>0</v>
      </c>
      <c r="AQ60" s="441">
        <f t="shared" si="20"/>
        <v>0</v>
      </c>
    </row>
    <row r="61" spans="1:43" s="36" customFormat="1" ht="13.95" customHeight="1" thickBot="1">
      <c r="A61" s="127" t="s">
        <v>1505</v>
      </c>
      <c r="B61" s="407"/>
      <c r="C61" s="453" t="s">
        <v>1807</v>
      </c>
      <c r="D61" s="101">
        <v>6</v>
      </c>
      <c r="E61" s="102" t="s">
        <v>1504</v>
      </c>
      <c r="F61" s="103" t="s">
        <v>254</v>
      </c>
      <c r="G61" s="103" t="s">
        <v>255</v>
      </c>
      <c r="H61" s="105"/>
      <c r="I61" s="105">
        <v>6</v>
      </c>
      <c r="J61" s="105"/>
      <c r="K61" s="105"/>
      <c r="L61" s="105"/>
      <c r="M61" s="105"/>
      <c r="N61" s="128"/>
      <c r="O61" s="278"/>
      <c r="P61" s="279"/>
      <c r="Q61" s="399"/>
      <c r="R61" s="403"/>
      <c r="S61" s="280"/>
      <c r="T61" s="281"/>
      <c r="U61" s="282"/>
      <c r="V61" s="283"/>
      <c r="W61" s="537"/>
      <c r="X61" s="284"/>
      <c r="Y61" s="285"/>
      <c r="Z61" s="286"/>
      <c r="AA61" s="196"/>
      <c r="AB61" s="197"/>
      <c r="AC61" s="198"/>
      <c r="AD61" s="199"/>
      <c r="AE61" s="182">
        <v>52.5</v>
      </c>
      <c r="AF61" s="188">
        <f t="shared" si="3"/>
        <v>0</v>
      </c>
      <c r="AG61" s="185">
        <v>0.67</v>
      </c>
      <c r="AH61" s="185">
        <v>0.77049999999999996</v>
      </c>
      <c r="AI61" s="434">
        <f t="shared" si="4"/>
        <v>0</v>
      </c>
      <c r="AJ61" s="441">
        <f t="shared" si="13"/>
        <v>0</v>
      </c>
      <c r="AK61" s="441">
        <f t="shared" si="14"/>
        <v>0</v>
      </c>
      <c r="AL61" s="441">
        <f t="shared" si="15"/>
        <v>0</v>
      </c>
      <c r="AM61" s="441">
        <f t="shared" si="16"/>
        <v>0</v>
      </c>
      <c r="AN61" s="441">
        <f t="shared" si="17"/>
        <v>0</v>
      </c>
      <c r="AO61" s="441">
        <f t="shared" si="18"/>
        <v>0</v>
      </c>
      <c r="AP61" s="441">
        <f t="shared" si="19"/>
        <v>0</v>
      </c>
      <c r="AQ61" s="441">
        <f t="shared" si="20"/>
        <v>0</v>
      </c>
    </row>
    <row r="62" spans="1:43" s="36" customFormat="1" ht="13.95" customHeight="1" thickBot="1">
      <c r="A62" s="460" t="s">
        <v>1505</v>
      </c>
      <c r="B62" s="535" t="s">
        <v>1939</v>
      </c>
      <c r="C62" s="461" t="s">
        <v>1807</v>
      </c>
      <c r="D62" s="462">
        <v>6</v>
      </c>
      <c r="E62" s="463" t="s">
        <v>1504</v>
      </c>
      <c r="F62" s="464" t="s">
        <v>111</v>
      </c>
      <c r="G62" s="465" t="s">
        <v>255</v>
      </c>
      <c r="H62" s="466"/>
      <c r="I62" s="459">
        <v>6</v>
      </c>
      <c r="J62" s="459"/>
      <c r="K62" s="459"/>
      <c r="L62" s="459"/>
      <c r="M62" s="459"/>
      <c r="N62" s="459"/>
      <c r="O62" s="450"/>
      <c r="P62" s="302"/>
      <c r="Q62" s="401"/>
      <c r="R62" s="405"/>
      <c r="S62" s="303"/>
      <c r="T62" s="304"/>
      <c r="U62" s="305"/>
      <c r="V62" s="306"/>
      <c r="W62" s="537"/>
      <c r="X62" s="307"/>
      <c r="Y62" s="308"/>
      <c r="Z62" s="309"/>
      <c r="AA62" s="202"/>
      <c r="AB62" s="203"/>
      <c r="AC62" s="204"/>
      <c r="AD62" s="205"/>
      <c r="AE62" s="469">
        <v>37.5</v>
      </c>
      <c r="AF62" s="470">
        <f t="shared" si="3"/>
        <v>0</v>
      </c>
      <c r="AG62" s="472">
        <v>0.7</v>
      </c>
      <c r="AH62" s="471">
        <v>0.75</v>
      </c>
      <c r="AI62" s="435">
        <f>(O62*$D62)+(P62*$D62)+(R62*$D62)+(S62*$D62)+(T62*$D62)+(U62*$D62)+(W62*$D62)+(X62*$D62)+(Y62*$D62)+(AA62*$D62)+(AB62*$D62)+(AC62*$D62)+(AD62*$D62)+(V62*$D62)+(Q62*$D62)+(Z62*$D62)</f>
        <v>0</v>
      </c>
      <c r="AJ62" s="441">
        <f t="shared" si="13"/>
        <v>0</v>
      </c>
      <c r="AK62" s="441">
        <f t="shared" si="14"/>
        <v>0</v>
      </c>
      <c r="AL62" s="441">
        <f t="shared" si="15"/>
        <v>0</v>
      </c>
      <c r="AM62" s="441">
        <f t="shared" si="16"/>
        <v>0</v>
      </c>
      <c r="AN62" s="441">
        <f t="shared" si="17"/>
        <v>0</v>
      </c>
      <c r="AO62" s="441">
        <f t="shared" si="18"/>
        <v>0</v>
      </c>
      <c r="AP62" s="441">
        <f t="shared" si="19"/>
        <v>0</v>
      </c>
      <c r="AQ62" s="441">
        <f t="shared" si="20"/>
        <v>0</v>
      </c>
    </row>
    <row r="63" spans="1:43" s="36" customFormat="1" ht="13.95" customHeight="1" thickBot="1">
      <c r="A63" s="127" t="s">
        <v>1506</v>
      </c>
      <c r="B63" s="407"/>
      <c r="C63" s="453" t="s">
        <v>1810</v>
      </c>
      <c r="D63" s="101">
        <v>4</v>
      </c>
      <c r="E63" s="102" t="s">
        <v>93</v>
      </c>
      <c r="F63" s="103" t="s">
        <v>254</v>
      </c>
      <c r="G63" s="103" t="s">
        <v>412</v>
      </c>
      <c r="H63" s="105"/>
      <c r="I63" s="105"/>
      <c r="J63" s="105"/>
      <c r="K63" s="105"/>
      <c r="L63" s="105">
        <v>4</v>
      </c>
      <c r="M63" s="105"/>
      <c r="N63" s="128"/>
      <c r="O63" s="278"/>
      <c r="P63" s="279"/>
      <c r="Q63" s="399"/>
      <c r="R63" s="403"/>
      <c r="S63" s="280"/>
      <c r="T63" s="281"/>
      <c r="U63" s="282"/>
      <c r="V63" s="283"/>
      <c r="W63" s="537"/>
      <c r="X63" s="284"/>
      <c r="Y63" s="285"/>
      <c r="Z63" s="286"/>
      <c r="AA63" s="196"/>
      <c r="AB63" s="197"/>
      <c r="AC63" s="198"/>
      <c r="AD63" s="199"/>
      <c r="AE63" s="182">
        <v>255</v>
      </c>
      <c r="AF63" s="188">
        <f t="shared" si="3"/>
        <v>0</v>
      </c>
      <c r="AG63" s="185">
        <v>6.6</v>
      </c>
      <c r="AH63" s="185">
        <v>7.589999999999999</v>
      </c>
      <c r="AI63" s="434">
        <f t="shared" si="4"/>
        <v>0</v>
      </c>
      <c r="AJ63" s="441">
        <f t="shared" si="13"/>
        <v>0</v>
      </c>
      <c r="AK63" s="441">
        <f t="shared" si="14"/>
        <v>0</v>
      </c>
      <c r="AL63" s="441">
        <f t="shared" si="15"/>
        <v>0</v>
      </c>
      <c r="AM63" s="441">
        <f t="shared" si="16"/>
        <v>0</v>
      </c>
      <c r="AN63" s="441">
        <f t="shared" si="17"/>
        <v>0</v>
      </c>
      <c r="AO63" s="441">
        <f t="shared" si="18"/>
        <v>0</v>
      </c>
      <c r="AP63" s="441">
        <f t="shared" si="19"/>
        <v>0</v>
      </c>
      <c r="AQ63" s="441">
        <f t="shared" si="20"/>
        <v>0</v>
      </c>
    </row>
    <row r="64" spans="1:43" s="36" customFormat="1" ht="13.95" customHeight="1" thickBot="1">
      <c r="A64" s="127" t="s">
        <v>1507</v>
      </c>
      <c r="B64" s="407"/>
      <c r="C64" s="453" t="s">
        <v>1808</v>
      </c>
      <c r="D64" s="101">
        <v>6</v>
      </c>
      <c r="E64" s="102" t="s">
        <v>93</v>
      </c>
      <c r="F64" s="287" t="s">
        <v>254</v>
      </c>
      <c r="G64" s="206" t="s">
        <v>409</v>
      </c>
      <c r="H64" s="207"/>
      <c r="I64" s="105"/>
      <c r="J64" s="105"/>
      <c r="K64" s="105"/>
      <c r="L64" s="105">
        <v>2</v>
      </c>
      <c r="M64" s="105">
        <v>4</v>
      </c>
      <c r="N64" s="128"/>
      <c r="O64" s="288"/>
      <c r="P64" s="289"/>
      <c r="Q64" s="400"/>
      <c r="R64" s="404"/>
      <c r="S64" s="290"/>
      <c r="T64" s="291"/>
      <c r="U64" s="292"/>
      <c r="V64" s="293"/>
      <c r="W64" s="537"/>
      <c r="X64" s="294"/>
      <c r="Y64" s="295"/>
      <c r="Z64" s="296"/>
      <c r="AA64" s="297"/>
      <c r="AB64" s="298"/>
      <c r="AC64" s="299"/>
      <c r="AD64" s="300"/>
      <c r="AE64" s="182">
        <v>400</v>
      </c>
      <c r="AF64" s="188">
        <f t="shared" si="3"/>
        <v>0</v>
      </c>
      <c r="AG64" s="185">
        <v>10.7</v>
      </c>
      <c r="AH64" s="185">
        <v>0</v>
      </c>
      <c r="AI64" s="434">
        <f t="shared" si="4"/>
        <v>0</v>
      </c>
      <c r="AJ64" s="441">
        <f t="shared" si="13"/>
        <v>0</v>
      </c>
      <c r="AK64" s="441">
        <f t="shared" si="14"/>
        <v>0</v>
      </c>
      <c r="AL64" s="441">
        <f t="shared" si="15"/>
        <v>0</v>
      </c>
      <c r="AM64" s="441">
        <f t="shared" si="16"/>
        <v>0</v>
      </c>
      <c r="AN64" s="441">
        <f t="shared" si="17"/>
        <v>0</v>
      </c>
      <c r="AO64" s="441">
        <f t="shared" si="18"/>
        <v>0</v>
      </c>
      <c r="AP64" s="441">
        <f t="shared" si="19"/>
        <v>0</v>
      </c>
      <c r="AQ64" s="441">
        <f t="shared" si="20"/>
        <v>0</v>
      </c>
    </row>
    <row r="65" spans="1:43" s="36" customFormat="1" ht="13.95" customHeight="1" thickBot="1">
      <c r="A65" s="460" t="s">
        <v>1507</v>
      </c>
      <c r="B65" s="535" t="s">
        <v>1939</v>
      </c>
      <c r="C65" s="418" t="s">
        <v>1808</v>
      </c>
      <c r="D65" s="462">
        <v>6</v>
      </c>
      <c r="E65" s="463" t="s">
        <v>93</v>
      </c>
      <c r="F65" s="464" t="s">
        <v>111</v>
      </c>
      <c r="G65" s="465" t="s">
        <v>409</v>
      </c>
      <c r="H65" s="466"/>
      <c r="I65" s="459"/>
      <c r="J65" s="459"/>
      <c r="K65" s="459"/>
      <c r="L65" s="459">
        <v>2</v>
      </c>
      <c r="M65" s="459">
        <v>4</v>
      </c>
      <c r="N65" s="459"/>
      <c r="O65" s="450"/>
      <c r="P65" s="302"/>
      <c r="Q65" s="401"/>
      <c r="R65" s="405"/>
      <c r="S65" s="303"/>
      <c r="T65" s="304"/>
      <c r="U65" s="305"/>
      <c r="V65" s="306"/>
      <c r="W65" s="537"/>
      <c r="X65" s="307"/>
      <c r="Y65" s="308"/>
      <c r="Z65" s="309"/>
      <c r="AA65" s="202"/>
      <c r="AB65" s="203"/>
      <c r="AC65" s="204"/>
      <c r="AD65" s="205"/>
      <c r="AE65" s="469">
        <v>200</v>
      </c>
      <c r="AF65" s="470">
        <f t="shared" si="3"/>
        <v>0</v>
      </c>
      <c r="AG65" s="472">
        <v>9</v>
      </c>
      <c r="AH65" s="471">
        <v>9.1999999999999993</v>
      </c>
      <c r="AI65" s="435">
        <f>(O65*$D65)+(P65*$D65)+(R65*$D65)+(S65*$D65)+(T65*$D65)+(U65*$D65)+(W65*$D65)+(X65*$D65)+(Y65*$D65)+(AA65*$D65)+(AB65*$D65)+(AC65*$D65)+(AD65*$D65)+(V65*$D65)+(Q65*$D65)+(Z65*$D65)</f>
        <v>0</v>
      </c>
      <c r="AJ65" s="441">
        <f t="shared" si="13"/>
        <v>0</v>
      </c>
      <c r="AK65" s="441">
        <f t="shared" si="14"/>
        <v>0</v>
      </c>
      <c r="AL65" s="441">
        <f t="shared" si="15"/>
        <v>0</v>
      </c>
      <c r="AM65" s="441">
        <f t="shared" si="16"/>
        <v>0</v>
      </c>
      <c r="AN65" s="441">
        <f t="shared" si="17"/>
        <v>0</v>
      </c>
      <c r="AO65" s="441">
        <f t="shared" si="18"/>
        <v>0</v>
      </c>
      <c r="AP65" s="441">
        <f t="shared" si="19"/>
        <v>0</v>
      </c>
      <c r="AQ65" s="441">
        <f t="shared" si="20"/>
        <v>0</v>
      </c>
    </row>
    <row r="66" spans="1:43" s="36" customFormat="1" ht="13.95" customHeight="1" thickBot="1">
      <c r="A66" s="127" t="s">
        <v>1508</v>
      </c>
      <c r="B66" s="407"/>
      <c r="C66" s="453" t="s">
        <v>1822</v>
      </c>
      <c r="D66" s="101">
        <v>4</v>
      </c>
      <c r="E66" s="102" t="s">
        <v>93</v>
      </c>
      <c r="F66" s="287" t="s">
        <v>254</v>
      </c>
      <c r="G66" s="206" t="s">
        <v>416</v>
      </c>
      <c r="H66" s="207"/>
      <c r="I66" s="105"/>
      <c r="J66" s="105"/>
      <c r="K66" s="105"/>
      <c r="L66" s="105"/>
      <c r="M66" s="105">
        <v>4</v>
      </c>
      <c r="N66" s="128"/>
      <c r="O66" s="278"/>
      <c r="P66" s="279"/>
      <c r="Q66" s="399"/>
      <c r="R66" s="403"/>
      <c r="S66" s="280"/>
      <c r="T66" s="281"/>
      <c r="U66" s="282"/>
      <c r="V66" s="283"/>
      <c r="W66" s="537"/>
      <c r="X66" s="284"/>
      <c r="Y66" s="285"/>
      <c r="Z66" s="286"/>
      <c r="AA66" s="196"/>
      <c r="AB66" s="197"/>
      <c r="AC66" s="198"/>
      <c r="AD66" s="199"/>
      <c r="AE66" s="182">
        <v>400</v>
      </c>
      <c r="AF66" s="188">
        <f t="shared" si="3"/>
        <v>0</v>
      </c>
      <c r="AG66" s="185">
        <v>10.4</v>
      </c>
      <c r="AH66" s="185">
        <v>0</v>
      </c>
      <c r="AI66" s="434">
        <f t="shared" si="4"/>
        <v>0</v>
      </c>
      <c r="AJ66" s="441">
        <f t="shared" si="13"/>
        <v>0</v>
      </c>
      <c r="AK66" s="441">
        <f t="shared" si="14"/>
        <v>0</v>
      </c>
      <c r="AL66" s="441">
        <f t="shared" si="15"/>
        <v>0</v>
      </c>
      <c r="AM66" s="441">
        <f t="shared" si="16"/>
        <v>0</v>
      </c>
      <c r="AN66" s="441">
        <f t="shared" si="17"/>
        <v>0</v>
      </c>
      <c r="AO66" s="441">
        <f t="shared" si="18"/>
        <v>0</v>
      </c>
      <c r="AP66" s="441">
        <f t="shared" si="19"/>
        <v>0</v>
      </c>
      <c r="AQ66" s="441">
        <f t="shared" si="20"/>
        <v>0</v>
      </c>
    </row>
    <row r="67" spans="1:43" s="36" customFormat="1" ht="13.95" customHeight="1" thickBot="1">
      <c r="A67" s="127" t="s">
        <v>1509</v>
      </c>
      <c r="B67" s="407"/>
      <c r="C67" s="453" t="s">
        <v>1831</v>
      </c>
      <c r="D67" s="101">
        <v>1</v>
      </c>
      <c r="E67" s="102" t="s">
        <v>94</v>
      </c>
      <c r="F67" s="287" t="s">
        <v>254</v>
      </c>
      <c r="G67" s="206" t="s">
        <v>1510</v>
      </c>
      <c r="H67" s="207"/>
      <c r="I67" s="105"/>
      <c r="J67" s="105"/>
      <c r="K67" s="105"/>
      <c r="L67" s="105"/>
      <c r="M67" s="105"/>
      <c r="N67" s="128">
        <v>1</v>
      </c>
      <c r="O67" s="278"/>
      <c r="P67" s="279"/>
      <c r="Q67" s="399"/>
      <c r="R67" s="403"/>
      <c r="S67" s="280"/>
      <c r="T67" s="281"/>
      <c r="U67" s="282"/>
      <c r="V67" s="283"/>
      <c r="W67" s="537"/>
      <c r="X67" s="284"/>
      <c r="Y67" s="285"/>
      <c r="Z67" s="286"/>
      <c r="AA67" s="196"/>
      <c r="AB67" s="197"/>
      <c r="AC67" s="198"/>
      <c r="AD67" s="199"/>
      <c r="AE67" s="182">
        <v>215</v>
      </c>
      <c r="AF67" s="188">
        <f t="shared" si="3"/>
        <v>0</v>
      </c>
      <c r="AG67" s="185">
        <v>7</v>
      </c>
      <c r="AH67" s="185">
        <v>0</v>
      </c>
      <c r="AI67" s="434">
        <f t="shared" si="4"/>
        <v>0</v>
      </c>
      <c r="AJ67" s="441">
        <f t="shared" si="13"/>
        <v>0</v>
      </c>
      <c r="AK67" s="441">
        <f t="shared" si="14"/>
        <v>0</v>
      </c>
      <c r="AL67" s="441">
        <f t="shared" si="15"/>
        <v>0</v>
      </c>
      <c r="AM67" s="441">
        <f t="shared" si="16"/>
        <v>0</v>
      </c>
      <c r="AN67" s="441">
        <f t="shared" si="17"/>
        <v>0</v>
      </c>
      <c r="AO67" s="441">
        <f t="shared" si="18"/>
        <v>0</v>
      </c>
      <c r="AP67" s="441">
        <f t="shared" si="19"/>
        <v>0</v>
      </c>
      <c r="AQ67" s="441">
        <f t="shared" si="20"/>
        <v>0</v>
      </c>
    </row>
    <row r="68" spans="1:43" s="36" customFormat="1" ht="13.95" customHeight="1" thickBot="1">
      <c r="A68" s="127" t="s">
        <v>1511</v>
      </c>
      <c r="B68" s="407"/>
      <c r="C68" s="453" t="s">
        <v>1832</v>
      </c>
      <c r="D68" s="101">
        <v>1</v>
      </c>
      <c r="E68" s="102" t="s">
        <v>94</v>
      </c>
      <c r="F68" s="287" t="s">
        <v>254</v>
      </c>
      <c r="G68" s="206" t="s">
        <v>1510</v>
      </c>
      <c r="H68" s="207"/>
      <c r="I68" s="105"/>
      <c r="J68" s="105"/>
      <c r="K68" s="105"/>
      <c r="L68" s="105"/>
      <c r="M68" s="105"/>
      <c r="N68" s="128">
        <v>1</v>
      </c>
      <c r="O68" s="278"/>
      <c r="P68" s="279"/>
      <c r="Q68" s="399"/>
      <c r="R68" s="403"/>
      <c r="S68" s="280"/>
      <c r="T68" s="281"/>
      <c r="U68" s="282"/>
      <c r="V68" s="283"/>
      <c r="W68" s="537"/>
      <c r="X68" s="284"/>
      <c r="Y68" s="285"/>
      <c r="Z68" s="286"/>
      <c r="AA68" s="196"/>
      <c r="AB68" s="197"/>
      <c r="AC68" s="198"/>
      <c r="AD68" s="199"/>
      <c r="AE68" s="182">
        <v>265</v>
      </c>
      <c r="AF68" s="188">
        <f t="shared" si="3"/>
        <v>0</v>
      </c>
      <c r="AG68" s="185">
        <v>10.35</v>
      </c>
      <c r="AH68" s="185">
        <v>0</v>
      </c>
      <c r="AI68" s="434">
        <f t="shared" si="4"/>
        <v>0</v>
      </c>
      <c r="AJ68" s="441">
        <f t="shared" si="13"/>
        <v>0</v>
      </c>
      <c r="AK68" s="441">
        <f t="shared" si="14"/>
        <v>0</v>
      </c>
      <c r="AL68" s="441">
        <f t="shared" si="15"/>
        <v>0</v>
      </c>
      <c r="AM68" s="441">
        <f t="shared" si="16"/>
        <v>0</v>
      </c>
      <c r="AN68" s="441">
        <f t="shared" si="17"/>
        <v>0</v>
      </c>
      <c r="AO68" s="441">
        <f t="shared" si="18"/>
        <v>0</v>
      </c>
      <c r="AP68" s="441">
        <f t="shared" si="19"/>
        <v>0</v>
      </c>
      <c r="AQ68" s="441">
        <f t="shared" si="20"/>
        <v>0</v>
      </c>
    </row>
    <row r="69" spans="1:43" s="36" customFormat="1" ht="13.95" customHeight="1" thickBot="1">
      <c r="A69" s="127" t="s">
        <v>1512</v>
      </c>
      <c r="B69" s="407"/>
      <c r="C69" s="453" t="s">
        <v>1833</v>
      </c>
      <c r="D69" s="101">
        <v>1</v>
      </c>
      <c r="E69" s="102" t="s">
        <v>94</v>
      </c>
      <c r="F69" s="287" t="s">
        <v>254</v>
      </c>
      <c r="G69" s="206" t="s">
        <v>1510</v>
      </c>
      <c r="H69" s="207"/>
      <c r="I69" s="105"/>
      <c r="J69" s="105"/>
      <c r="K69" s="105"/>
      <c r="L69" s="105"/>
      <c r="M69" s="105"/>
      <c r="N69" s="128">
        <v>1</v>
      </c>
      <c r="O69" s="278"/>
      <c r="P69" s="279"/>
      <c r="Q69" s="399"/>
      <c r="R69" s="403"/>
      <c r="S69" s="280"/>
      <c r="T69" s="281"/>
      <c r="U69" s="282"/>
      <c r="V69" s="283"/>
      <c r="W69" s="537"/>
      <c r="X69" s="284"/>
      <c r="Y69" s="285"/>
      <c r="Z69" s="286"/>
      <c r="AA69" s="196"/>
      <c r="AB69" s="197"/>
      <c r="AC69" s="198"/>
      <c r="AD69" s="199"/>
      <c r="AE69" s="182">
        <v>165</v>
      </c>
      <c r="AF69" s="188">
        <f t="shared" si="3"/>
        <v>0</v>
      </c>
      <c r="AG69" s="185">
        <v>4.25</v>
      </c>
      <c r="AH69" s="185">
        <v>0</v>
      </c>
      <c r="AI69" s="434">
        <f t="shared" si="4"/>
        <v>0</v>
      </c>
      <c r="AJ69" s="441">
        <f t="shared" si="13"/>
        <v>0</v>
      </c>
      <c r="AK69" s="441">
        <f t="shared" si="14"/>
        <v>0</v>
      </c>
      <c r="AL69" s="441">
        <f t="shared" si="15"/>
        <v>0</v>
      </c>
      <c r="AM69" s="441">
        <f t="shared" si="16"/>
        <v>0</v>
      </c>
      <c r="AN69" s="441">
        <f t="shared" si="17"/>
        <v>0</v>
      </c>
      <c r="AO69" s="441">
        <f t="shared" si="18"/>
        <v>0</v>
      </c>
      <c r="AP69" s="441">
        <f t="shared" si="19"/>
        <v>0</v>
      </c>
      <c r="AQ69" s="441">
        <f t="shared" si="20"/>
        <v>0</v>
      </c>
    </row>
    <row r="70" spans="1:43" s="36" customFormat="1" ht="13.95" customHeight="1" thickBot="1">
      <c r="A70" s="127" t="s">
        <v>1513</v>
      </c>
      <c r="B70" s="407"/>
      <c r="C70" s="453" t="s">
        <v>1834</v>
      </c>
      <c r="D70" s="101">
        <v>1</v>
      </c>
      <c r="E70" s="102" t="s">
        <v>94</v>
      </c>
      <c r="F70" s="287" t="s">
        <v>254</v>
      </c>
      <c r="G70" s="206" t="s">
        <v>1510</v>
      </c>
      <c r="H70" s="207"/>
      <c r="I70" s="105"/>
      <c r="J70" s="105"/>
      <c r="K70" s="105"/>
      <c r="L70" s="105"/>
      <c r="M70" s="105"/>
      <c r="N70" s="128">
        <v>1</v>
      </c>
      <c r="O70" s="278"/>
      <c r="P70" s="279"/>
      <c r="Q70" s="399"/>
      <c r="R70" s="403"/>
      <c r="S70" s="280"/>
      <c r="T70" s="281"/>
      <c r="U70" s="282"/>
      <c r="V70" s="283"/>
      <c r="W70" s="537"/>
      <c r="X70" s="284"/>
      <c r="Y70" s="285"/>
      <c r="Z70" s="286"/>
      <c r="AA70" s="196"/>
      <c r="AB70" s="197"/>
      <c r="AC70" s="198"/>
      <c r="AD70" s="199"/>
      <c r="AE70" s="182">
        <v>265</v>
      </c>
      <c r="AF70" s="188">
        <f t="shared" si="3"/>
        <v>0</v>
      </c>
      <c r="AG70" s="185">
        <v>8.6</v>
      </c>
      <c r="AH70" s="185">
        <v>0</v>
      </c>
      <c r="AI70" s="434">
        <f t="shared" si="4"/>
        <v>0</v>
      </c>
      <c r="AJ70" s="441">
        <f t="shared" si="13"/>
        <v>0</v>
      </c>
      <c r="AK70" s="441">
        <f t="shared" si="14"/>
        <v>0</v>
      </c>
      <c r="AL70" s="441">
        <f t="shared" si="15"/>
        <v>0</v>
      </c>
      <c r="AM70" s="441">
        <f t="shared" si="16"/>
        <v>0</v>
      </c>
      <c r="AN70" s="441">
        <f t="shared" si="17"/>
        <v>0</v>
      </c>
      <c r="AO70" s="441">
        <f t="shared" si="18"/>
        <v>0</v>
      </c>
      <c r="AP70" s="441">
        <f t="shared" si="19"/>
        <v>0</v>
      </c>
      <c r="AQ70" s="441">
        <f t="shared" si="20"/>
        <v>0</v>
      </c>
    </row>
    <row r="71" spans="1:43" s="36" customFormat="1" ht="13.95" customHeight="1" thickBot="1">
      <c r="A71" s="127" t="s">
        <v>1514</v>
      </c>
      <c r="B71" s="407"/>
      <c r="C71" s="453" t="s">
        <v>1818</v>
      </c>
      <c r="D71" s="101">
        <v>10</v>
      </c>
      <c r="E71" s="102" t="s">
        <v>88</v>
      </c>
      <c r="F71" s="287" t="s">
        <v>254</v>
      </c>
      <c r="G71" s="206" t="s">
        <v>255</v>
      </c>
      <c r="H71" s="207">
        <v>10</v>
      </c>
      <c r="I71" s="105"/>
      <c r="J71" s="105"/>
      <c r="K71" s="105"/>
      <c r="L71" s="105"/>
      <c r="M71" s="105"/>
      <c r="N71" s="128"/>
      <c r="O71" s="278"/>
      <c r="P71" s="279"/>
      <c r="Q71" s="399"/>
      <c r="R71" s="403"/>
      <c r="S71" s="280"/>
      <c r="T71" s="281"/>
      <c r="U71" s="282"/>
      <c r="V71" s="283"/>
      <c r="W71" s="537"/>
      <c r="X71" s="284"/>
      <c r="Y71" s="285"/>
      <c r="Z71" s="286"/>
      <c r="AA71" s="196"/>
      <c r="AB71" s="197"/>
      <c r="AC71" s="198"/>
      <c r="AD71" s="199"/>
      <c r="AE71" s="182">
        <v>30</v>
      </c>
      <c r="AF71" s="188">
        <f t="shared" si="3"/>
        <v>0</v>
      </c>
      <c r="AG71" s="185">
        <v>0.08</v>
      </c>
      <c r="AH71" s="185">
        <v>0</v>
      </c>
      <c r="AI71" s="434">
        <f t="shared" si="4"/>
        <v>0</v>
      </c>
      <c r="AJ71" s="441">
        <f t="shared" si="13"/>
        <v>0</v>
      </c>
      <c r="AK71" s="441">
        <f t="shared" si="14"/>
        <v>0</v>
      </c>
      <c r="AL71" s="441">
        <f t="shared" si="15"/>
        <v>0</v>
      </c>
      <c r="AM71" s="441">
        <f t="shared" si="16"/>
        <v>0</v>
      </c>
      <c r="AN71" s="441">
        <f t="shared" si="17"/>
        <v>0</v>
      </c>
      <c r="AO71" s="441">
        <f t="shared" si="18"/>
        <v>0</v>
      </c>
      <c r="AP71" s="441">
        <f t="shared" si="19"/>
        <v>0</v>
      </c>
      <c r="AQ71" s="441">
        <f t="shared" si="20"/>
        <v>0</v>
      </c>
    </row>
    <row r="72" spans="1:43" s="36" customFormat="1" ht="13.95" customHeight="1" thickBot="1">
      <c r="A72" s="127" t="s">
        <v>1515</v>
      </c>
      <c r="B72" s="407"/>
      <c r="C72" s="453" t="s">
        <v>1584</v>
      </c>
      <c r="D72" s="101">
        <v>1</v>
      </c>
      <c r="E72" s="102" t="s">
        <v>94</v>
      </c>
      <c r="F72" s="287" t="s">
        <v>254</v>
      </c>
      <c r="G72" s="206" t="s">
        <v>1516</v>
      </c>
      <c r="H72" s="207"/>
      <c r="I72" s="105"/>
      <c r="J72" s="105"/>
      <c r="K72" s="105"/>
      <c r="L72" s="105"/>
      <c r="M72" s="105"/>
      <c r="N72" s="128">
        <v>1</v>
      </c>
      <c r="O72" s="278"/>
      <c r="P72" s="279"/>
      <c r="Q72" s="399"/>
      <c r="R72" s="403"/>
      <c r="S72" s="280"/>
      <c r="T72" s="281"/>
      <c r="U72" s="282"/>
      <c r="V72" s="283"/>
      <c r="W72" s="537"/>
      <c r="X72" s="284"/>
      <c r="Y72" s="285"/>
      <c r="Z72" s="286"/>
      <c r="AA72" s="196"/>
      <c r="AB72" s="197"/>
      <c r="AC72" s="198"/>
      <c r="AD72" s="199"/>
      <c r="AE72" s="182">
        <v>250</v>
      </c>
      <c r="AF72" s="188">
        <f t="shared" si="3"/>
        <v>0</v>
      </c>
      <c r="AG72" s="185">
        <v>7.2</v>
      </c>
      <c r="AH72" s="185">
        <v>0</v>
      </c>
      <c r="AI72" s="434">
        <f t="shared" si="4"/>
        <v>0</v>
      </c>
      <c r="AJ72" s="441">
        <f t="shared" si="13"/>
        <v>0</v>
      </c>
      <c r="AK72" s="441">
        <f t="shared" si="14"/>
        <v>0</v>
      </c>
      <c r="AL72" s="441">
        <f t="shared" si="15"/>
        <v>0</v>
      </c>
      <c r="AM72" s="441">
        <f t="shared" si="16"/>
        <v>0</v>
      </c>
      <c r="AN72" s="441">
        <f t="shared" si="17"/>
        <v>0</v>
      </c>
      <c r="AO72" s="441">
        <f t="shared" si="18"/>
        <v>0</v>
      </c>
      <c r="AP72" s="441">
        <f t="shared" si="19"/>
        <v>0</v>
      </c>
      <c r="AQ72" s="441">
        <f t="shared" si="20"/>
        <v>0</v>
      </c>
    </row>
    <row r="73" spans="1:43" s="36" customFormat="1" ht="13.95" customHeight="1" thickBot="1">
      <c r="A73" s="127" t="s">
        <v>1517</v>
      </c>
      <c r="B73" s="407"/>
      <c r="C73" s="453" t="s">
        <v>1584</v>
      </c>
      <c r="D73" s="101">
        <v>1</v>
      </c>
      <c r="E73" s="102" t="s">
        <v>94</v>
      </c>
      <c r="F73" s="287" t="s">
        <v>254</v>
      </c>
      <c r="G73" s="451" t="s">
        <v>1516</v>
      </c>
      <c r="H73" s="128"/>
      <c r="I73" s="452"/>
      <c r="J73" s="452"/>
      <c r="K73" s="452"/>
      <c r="L73" s="452"/>
      <c r="M73" s="452"/>
      <c r="N73" s="452">
        <v>1</v>
      </c>
      <c r="O73" s="450"/>
      <c r="P73" s="302"/>
      <c r="Q73" s="401"/>
      <c r="R73" s="405"/>
      <c r="S73" s="303"/>
      <c r="T73" s="304"/>
      <c r="U73" s="305"/>
      <c r="V73" s="306"/>
      <c r="W73" s="537"/>
      <c r="X73" s="307"/>
      <c r="Y73" s="308"/>
      <c r="Z73" s="309"/>
      <c r="AA73" s="202"/>
      <c r="AB73" s="203"/>
      <c r="AC73" s="204"/>
      <c r="AD73" s="205"/>
      <c r="AE73" s="182">
        <v>250</v>
      </c>
      <c r="AF73" s="188">
        <f t="shared" si="3"/>
        <v>0</v>
      </c>
      <c r="AG73" s="185">
        <v>7.2</v>
      </c>
      <c r="AH73" s="185">
        <v>0</v>
      </c>
      <c r="AI73" s="434">
        <f t="shared" si="4"/>
        <v>0</v>
      </c>
      <c r="AJ73" s="441">
        <f t="shared" si="13"/>
        <v>0</v>
      </c>
      <c r="AK73" s="441">
        <f t="shared" si="14"/>
        <v>0</v>
      </c>
      <c r="AL73" s="441">
        <f t="shared" si="15"/>
        <v>0</v>
      </c>
      <c r="AM73" s="441">
        <f t="shared" si="16"/>
        <v>0</v>
      </c>
      <c r="AN73" s="441">
        <f t="shared" si="17"/>
        <v>0</v>
      </c>
      <c r="AO73" s="441">
        <f t="shared" si="18"/>
        <v>0</v>
      </c>
      <c r="AP73" s="441">
        <f t="shared" si="19"/>
        <v>0</v>
      </c>
      <c r="AQ73" s="441">
        <f t="shared" si="20"/>
        <v>0</v>
      </c>
    </row>
    <row r="74" spans="1:43" s="36" customFormat="1" ht="13.95" customHeight="1" thickBot="1">
      <c r="A74" s="460" t="s">
        <v>1799</v>
      </c>
      <c r="B74" s="535" t="s">
        <v>1939</v>
      </c>
      <c r="C74" s="461" t="s">
        <v>1809</v>
      </c>
      <c r="D74" s="462">
        <v>10</v>
      </c>
      <c r="E74" s="463" t="s">
        <v>92</v>
      </c>
      <c r="F74" s="464" t="s">
        <v>111</v>
      </c>
      <c r="G74" s="465" t="s">
        <v>409</v>
      </c>
      <c r="H74" s="466"/>
      <c r="I74" s="459"/>
      <c r="J74" s="459"/>
      <c r="K74" s="459"/>
      <c r="L74" s="459">
        <v>10</v>
      </c>
      <c r="M74" s="459"/>
      <c r="N74" s="459"/>
      <c r="O74" s="450"/>
      <c r="P74" s="302"/>
      <c r="Q74" s="401"/>
      <c r="R74" s="405"/>
      <c r="S74" s="303"/>
      <c r="T74" s="304"/>
      <c r="U74" s="305"/>
      <c r="V74" s="306"/>
      <c r="W74" s="537"/>
      <c r="X74" s="307"/>
      <c r="Y74" s="308"/>
      <c r="Z74" s="309"/>
      <c r="AA74" s="202"/>
      <c r="AB74" s="203"/>
      <c r="AC74" s="204"/>
      <c r="AD74" s="205"/>
      <c r="AE74" s="469">
        <v>212.5</v>
      </c>
      <c r="AF74" s="470">
        <f t="shared" si="3"/>
        <v>0</v>
      </c>
      <c r="AG74" s="472">
        <v>9.5</v>
      </c>
      <c r="AH74" s="471">
        <v>0</v>
      </c>
      <c r="AI74" s="435">
        <f>(O74*$D74)+(P74*$D74)+(R74*$D74)+(S74*$D74)+(T74*$D74)+(U74*$D74)+(W74*$D74)+(X74*$D74)+(Y74*$D74)+(AA74*$D74)+(AB74*$D74)+(AC74*$D74)+(AD74*$D74)+(V74*$D74)+(Q74*$D74)+(Z74*$D74)</f>
        <v>0</v>
      </c>
      <c r="AJ74" s="441">
        <f t="shared" si="13"/>
        <v>0</v>
      </c>
      <c r="AK74" s="441">
        <f t="shared" si="14"/>
        <v>0</v>
      </c>
      <c r="AL74" s="441">
        <f t="shared" si="15"/>
        <v>0</v>
      </c>
      <c r="AM74" s="441">
        <f t="shared" si="16"/>
        <v>0</v>
      </c>
      <c r="AN74" s="441">
        <f t="shared" si="17"/>
        <v>0</v>
      </c>
      <c r="AO74" s="441">
        <f t="shared" si="18"/>
        <v>0</v>
      </c>
      <c r="AP74" s="441">
        <f t="shared" si="19"/>
        <v>0</v>
      </c>
      <c r="AQ74" s="441">
        <f t="shared" si="20"/>
        <v>0</v>
      </c>
    </row>
    <row r="75" spans="1:43" s="36" customFormat="1" ht="13.95" customHeight="1" thickBot="1">
      <c r="A75" s="127" t="s">
        <v>1864</v>
      </c>
      <c r="B75" s="458" t="s">
        <v>1859</v>
      </c>
      <c r="C75" s="453"/>
      <c r="D75" s="101">
        <v>6</v>
      </c>
      <c r="E75" s="102" t="s">
        <v>1863</v>
      </c>
      <c r="F75" s="287" t="s">
        <v>254</v>
      </c>
      <c r="G75" s="451" t="s">
        <v>409</v>
      </c>
      <c r="H75" s="128"/>
      <c r="I75" s="452"/>
      <c r="J75" s="452"/>
      <c r="K75" s="452"/>
      <c r="L75" s="452">
        <v>4</v>
      </c>
      <c r="M75" s="452">
        <v>2</v>
      </c>
      <c r="N75" s="452"/>
      <c r="O75" s="450"/>
      <c r="P75" s="302"/>
      <c r="Q75" s="401"/>
      <c r="R75" s="405"/>
      <c r="S75" s="303"/>
      <c r="T75" s="304"/>
      <c r="U75" s="305"/>
      <c r="V75" s="306"/>
      <c r="W75" s="537"/>
      <c r="X75" s="307"/>
      <c r="Y75" s="308"/>
      <c r="Z75" s="309"/>
      <c r="AA75" s="202"/>
      <c r="AB75" s="203"/>
      <c r="AC75" s="204"/>
      <c r="AD75" s="205"/>
      <c r="AE75" s="182">
        <v>400</v>
      </c>
      <c r="AF75" s="188">
        <f t="shared" si="3"/>
        <v>0</v>
      </c>
      <c r="AG75" s="473">
        <v>10.050000000000001</v>
      </c>
      <c r="AH75" s="185">
        <v>10.25</v>
      </c>
      <c r="AI75" s="434">
        <f t="shared" ref="AI75:AI84" si="21">(O75*$D75)+(P75*$D75)+(R75*$D75)+(S75*$D75)+(T75*$D75)+(U75*$D75)+(W75*$D75)+(X75*$D75)+(Y75*$D75)+(AA75*$D75)+(AB75*$D75)+(AC75*$D75)+(AD75*$D75)+(V75*$D75)+(Q75*$D75)+(Z75*$D75)</f>
        <v>0</v>
      </c>
      <c r="AJ75" s="441">
        <f t="shared" si="13"/>
        <v>0</v>
      </c>
      <c r="AK75" s="441">
        <f t="shared" si="14"/>
        <v>0</v>
      </c>
      <c r="AL75" s="441">
        <f t="shared" si="15"/>
        <v>0</v>
      </c>
      <c r="AM75" s="441">
        <f t="shared" si="16"/>
        <v>0</v>
      </c>
      <c r="AN75" s="441">
        <f t="shared" si="17"/>
        <v>0</v>
      </c>
      <c r="AO75" s="441">
        <f t="shared" si="18"/>
        <v>0</v>
      </c>
      <c r="AP75" s="441">
        <f t="shared" si="19"/>
        <v>0</v>
      </c>
      <c r="AQ75" s="441">
        <f t="shared" si="20"/>
        <v>0</v>
      </c>
    </row>
    <row r="76" spans="1:43" s="36" customFormat="1" ht="13.95" customHeight="1" thickBot="1">
      <c r="A76" s="127" t="s">
        <v>1865</v>
      </c>
      <c r="B76" s="458" t="s">
        <v>1859</v>
      </c>
      <c r="C76" s="453"/>
      <c r="D76" s="101">
        <v>6</v>
      </c>
      <c r="E76" s="102" t="s">
        <v>91</v>
      </c>
      <c r="F76" s="287" t="s">
        <v>254</v>
      </c>
      <c r="G76" s="451" t="s">
        <v>255</v>
      </c>
      <c r="H76" s="128"/>
      <c r="I76" s="452"/>
      <c r="J76" s="452"/>
      <c r="K76" s="452">
        <v>6</v>
      </c>
      <c r="L76" s="452"/>
      <c r="M76" s="452"/>
      <c r="N76" s="452"/>
      <c r="O76" s="450"/>
      <c r="P76" s="302"/>
      <c r="Q76" s="401"/>
      <c r="R76" s="405"/>
      <c r="S76" s="303"/>
      <c r="T76" s="304"/>
      <c r="U76" s="305"/>
      <c r="V76" s="306"/>
      <c r="W76" s="537"/>
      <c r="X76" s="307"/>
      <c r="Y76" s="308"/>
      <c r="Z76" s="309"/>
      <c r="AA76" s="202"/>
      <c r="AB76" s="203"/>
      <c r="AC76" s="204"/>
      <c r="AD76" s="205"/>
      <c r="AE76" s="182">
        <v>67.5</v>
      </c>
      <c r="AF76" s="188">
        <f t="shared" si="3"/>
        <v>0</v>
      </c>
      <c r="AG76" s="473">
        <v>1.1499999999999999</v>
      </c>
      <c r="AH76" s="185">
        <v>1.35</v>
      </c>
      <c r="AI76" s="434">
        <f t="shared" si="21"/>
        <v>0</v>
      </c>
      <c r="AJ76" s="441">
        <f t="shared" si="13"/>
        <v>0</v>
      </c>
      <c r="AK76" s="441">
        <f t="shared" si="14"/>
        <v>0</v>
      </c>
      <c r="AL76" s="441">
        <f t="shared" si="15"/>
        <v>0</v>
      </c>
      <c r="AM76" s="441">
        <f t="shared" si="16"/>
        <v>0</v>
      </c>
      <c r="AN76" s="441">
        <f t="shared" si="17"/>
        <v>0</v>
      </c>
      <c r="AO76" s="441">
        <f t="shared" si="18"/>
        <v>0</v>
      </c>
      <c r="AP76" s="441">
        <f t="shared" si="19"/>
        <v>0</v>
      </c>
      <c r="AQ76" s="441">
        <f t="shared" si="20"/>
        <v>0</v>
      </c>
    </row>
    <row r="77" spans="1:43" s="36" customFormat="1" ht="13.95" customHeight="1" thickBot="1">
      <c r="A77" s="127" t="s">
        <v>1866</v>
      </c>
      <c r="B77" s="458" t="s">
        <v>1859</v>
      </c>
      <c r="C77" s="453"/>
      <c r="D77" s="101">
        <v>10</v>
      </c>
      <c r="E77" s="102" t="s">
        <v>1872</v>
      </c>
      <c r="F77" s="287" t="s">
        <v>254</v>
      </c>
      <c r="G77" s="451" t="s">
        <v>255</v>
      </c>
      <c r="H77" s="128"/>
      <c r="I77" s="452"/>
      <c r="J77" s="452">
        <v>2</v>
      </c>
      <c r="K77" s="452">
        <v>4</v>
      </c>
      <c r="L77" s="452">
        <v>4</v>
      </c>
      <c r="M77" s="452"/>
      <c r="N77" s="452"/>
      <c r="O77" s="450"/>
      <c r="P77" s="302"/>
      <c r="Q77" s="401"/>
      <c r="R77" s="405"/>
      <c r="S77" s="303"/>
      <c r="T77" s="304"/>
      <c r="U77" s="305"/>
      <c r="V77" s="306"/>
      <c r="W77" s="537"/>
      <c r="X77" s="307"/>
      <c r="Y77" s="308"/>
      <c r="Z77" s="309"/>
      <c r="AA77" s="202"/>
      <c r="AB77" s="203"/>
      <c r="AC77" s="204"/>
      <c r="AD77" s="205"/>
      <c r="AE77" s="182">
        <v>142.5</v>
      </c>
      <c r="AF77" s="188">
        <f t="shared" si="3"/>
        <v>0</v>
      </c>
      <c r="AG77" s="473">
        <v>3.3</v>
      </c>
      <c r="AH77" s="185">
        <v>3.5</v>
      </c>
      <c r="AI77" s="434">
        <f t="shared" si="21"/>
        <v>0</v>
      </c>
      <c r="AJ77" s="441">
        <f t="shared" si="5"/>
        <v>0</v>
      </c>
      <c r="AK77" s="441">
        <f t="shared" si="6"/>
        <v>0</v>
      </c>
      <c r="AL77" s="441">
        <f t="shared" si="7"/>
        <v>0</v>
      </c>
      <c r="AM77" s="441">
        <f t="shared" si="8"/>
        <v>0</v>
      </c>
      <c r="AN77" s="441">
        <f t="shared" si="9"/>
        <v>0</v>
      </c>
      <c r="AO77" s="441">
        <f t="shared" si="10"/>
        <v>0</v>
      </c>
      <c r="AP77" s="441">
        <f t="shared" si="11"/>
        <v>0</v>
      </c>
      <c r="AQ77" s="441">
        <f t="shared" si="12"/>
        <v>0</v>
      </c>
    </row>
    <row r="78" spans="1:43" s="36" customFormat="1" ht="13.95" customHeight="1" thickBot="1">
      <c r="A78" s="127" t="s">
        <v>1867</v>
      </c>
      <c r="B78" s="458" t="s">
        <v>1859</v>
      </c>
      <c r="C78" s="453"/>
      <c r="D78" s="101">
        <v>6</v>
      </c>
      <c r="E78" s="102" t="s">
        <v>92</v>
      </c>
      <c r="F78" s="287" t="s">
        <v>254</v>
      </c>
      <c r="G78" s="451" t="s">
        <v>1484</v>
      </c>
      <c r="H78" s="128"/>
      <c r="I78" s="452"/>
      <c r="J78" s="452"/>
      <c r="K78" s="452"/>
      <c r="L78" s="452">
        <v>6</v>
      </c>
      <c r="M78" s="452"/>
      <c r="N78" s="452"/>
      <c r="O78" s="450"/>
      <c r="P78" s="302"/>
      <c r="Q78" s="401"/>
      <c r="R78" s="405"/>
      <c r="S78" s="303"/>
      <c r="T78" s="304"/>
      <c r="U78" s="305"/>
      <c r="V78" s="306"/>
      <c r="W78" s="537"/>
      <c r="X78" s="307"/>
      <c r="Y78" s="308"/>
      <c r="Z78" s="309"/>
      <c r="AA78" s="202"/>
      <c r="AB78" s="203"/>
      <c r="AC78" s="204"/>
      <c r="AD78" s="205"/>
      <c r="AE78" s="182">
        <v>355</v>
      </c>
      <c r="AF78" s="188">
        <f t="shared" si="3"/>
        <v>0</v>
      </c>
      <c r="AG78" s="473">
        <v>8.4</v>
      </c>
      <c r="AH78" s="185">
        <v>8.6</v>
      </c>
      <c r="AI78" s="434">
        <f t="shared" si="21"/>
        <v>0</v>
      </c>
      <c r="AJ78" s="441">
        <f t="shared" si="5"/>
        <v>0</v>
      </c>
      <c r="AK78" s="441">
        <f t="shared" si="6"/>
        <v>0</v>
      </c>
      <c r="AL78" s="441">
        <f t="shared" si="7"/>
        <v>0</v>
      </c>
      <c r="AM78" s="441">
        <f t="shared" si="8"/>
        <v>0</v>
      </c>
      <c r="AN78" s="441">
        <f t="shared" si="9"/>
        <v>0</v>
      </c>
      <c r="AO78" s="441">
        <f t="shared" si="10"/>
        <v>0</v>
      </c>
      <c r="AP78" s="441">
        <f t="shared" si="11"/>
        <v>0</v>
      </c>
      <c r="AQ78" s="441">
        <f t="shared" si="12"/>
        <v>0</v>
      </c>
    </row>
    <row r="79" spans="1:43" s="36" customFormat="1" ht="13.95" customHeight="1" thickBot="1">
      <c r="A79" s="127" t="s">
        <v>1868</v>
      </c>
      <c r="B79" s="458" t="s">
        <v>1859</v>
      </c>
      <c r="C79" s="453"/>
      <c r="D79" s="101">
        <v>6</v>
      </c>
      <c r="E79" s="102" t="s">
        <v>91</v>
      </c>
      <c r="F79" s="287" t="s">
        <v>254</v>
      </c>
      <c r="G79" s="451" t="s">
        <v>409</v>
      </c>
      <c r="H79" s="128"/>
      <c r="I79" s="452"/>
      <c r="J79" s="452"/>
      <c r="K79" s="452">
        <v>6</v>
      </c>
      <c r="L79" s="452"/>
      <c r="M79" s="452"/>
      <c r="N79" s="452"/>
      <c r="O79" s="450"/>
      <c r="P79" s="302"/>
      <c r="Q79" s="401"/>
      <c r="R79" s="405"/>
      <c r="S79" s="303"/>
      <c r="T79" s="304"/>
      <c r="U79" s="305"/>
      <c r="V79" s="306"/>
      <c r="W79" s="537"/>
      <c r="X79" s="307"/>
      <c r="Y79" s="308"/>
      <c r="Z79" s="309"/>
      <c r="AA79" s="202"/>
      <c r="AB79" s="203"/>
      <c r="AC79" s="204"/>
      <c r="AD79" s="205"/>
      <c r="AE79" s="182">
        <v>185</v>
      </c>
      <c r="AF79" s="188">
        <f t="shared" si="3"/>
        <v>0</v>
      </c>
      <c r="AG79" s="473">
        <v>4.5999999999999996</v>
      </c>
      <c r="AH79" s="185">
        <v>4.8</v>
      </c>
      <c r="AI79" s="434">
        <f t="shared" si="21"/>
        <v>0</v>
      </c>
      <c r="AJ79" s="441">
        <f t="shared" si="5"/>
        <v>0</v>
      </c>
      <c r="AK79" s="441">
        <f t="shared" si="6"/>
        <v>0</v>
      </c>
      <c r="AL79" s="441">
        <f t="shared" si="7"/>
        <v>0</v>
      </c>
      <c r="AM79" s="441">
        <f t="shared" si="8"/>
        <v>0</v>
      </c>
      <c r="AN79" s="441">
        <f t="shared" si="9"/>
        <v>0</v>
      </c>
      <c r="AO79" s="441">
        <f t="shared" si="10"/>
        <v>0</v>
      </c>
      <c r="AP79" s="441">
        <f t="shared" si="11"/>
        <v>0</v>
      </c>
      <c r="AQ79" s="441">
        <f t="shared" si="12"/>
        <v>0</v>
      </c>
    </row>
    <row r="80" spans="1:43" s="36" customFormat="1" ht="13.95" customHeight="1" thickBot="1">
      <c r="A80" s="460" t="s">
        <v>1868</v>
      </c>
      <c r="B80" s="535" t="s">
        <v>1939</v>
      </c>
      <c r="C80" s="461"/>
      <c r="D80" s="462">
        <v>6</v>
      </c>
      <c r="E80" s="463" t="s">
        <v>91</v>
      </c>
      <c r="F80" s="464" t="s">
        <v>111</v>
      </c>
      <c r="G80" s="465" t="s">
        <v>409</v>
      </c>
      <c r="H80" s="466"/>
      <c r="I80" s="459"/>
      <c r="J80" s="459"/>
      <c r="K80" s="459">
        <v>6</v>
      </c>
      <c r="L80" s="459"/>
      <c r="M80" s="459"/>
      <c r="N80" s="459"/>
      <c r="O80" s="450"/>
      <c r="P80" s="302"/>
      <c r="Q80" s="401"/>
      <c r="R80" s="405"/>
      <c r="S80" s="303"/>
      <c r="T80" s="304"/>
      <c r="U80" s="305"/>
      <c r="V80" s="306"/>
      <c r="W80" s="537"/>
      <c r="X80" s="307"/>
      <c r="Y80" s="308"/>
      <c r="Z80" s="309"/>
      <c r="AA80" s="202"/>
      <c r="AB80" s="203"/>
      <c r="AC80" s="204"/>
      <c r="AD80" s="205"/>
      <c r="AE80" s="469">
        <v>135</v>
      </c>
      <c r="AF80" s="536">
        <f t="shared" si="3"/>
        <v>0</v>
      </c>
      <c r="AG80" s="472">
        <v>6</v>
      </c>
      <c r="AH80" s="471">
        <v>6.2</v>
      </c>
      <c r="AI80" s="435">
        <f>(O80*$D80)+(P80*$D80)+(R80*$D80)+(S80*$D80)+(T80*$D80)+(U80*$D80)+(W80*$D80)+(X80*$D80)+(Y80*$D80)+(AA80*$D80)+(AB80*$D80)+(AC80*$D80)+(AD80*$D80)+(V80*$D80)+(Q80*$D80)+(Z80*$D80)</f>
        <v>0</v>
      </c>
      <c r="AJ80" s="441">
        <f t="shared" ref="AJ80:AJ84" si="22">SUM(O80:AD80)</f>
        <v>0</v>
      </c>
      <c r="AK80" s="441">
        <f t="shared" ref="AK80:AK84" si="23">$AJ80*H80</f>
        <v>0</v>
      </c>
      <c r="AL80" s="441">
        <f t="shared" ref="AL80:AL84" si="24">$AJ80*I80</f>
        <v>0</v>
      </c>
      <c r="AM80" s="441">
        <f t="shared" ref="AM80:AM84" si="25">$AJ80*J80</f>
        <v>0</v>
      </c>
      <c r="AN80" s="441">
        <f t="shared" ref="AN80:AN84" si="26">$AJ80*K80</f>
        <v>0</v>
      </c>
      <c r="AO80" s="441">
        <f t="shared" ref="AO80:AO84" si="27">$AJ80*L80</f>
        <v>0</v>
      </c>
      <c r="AP80" s="441">
        <f t="shared" ref="AP80:AP84" si="28">$AJ80*M80</f>
        <v>0</v>
      </c>
      <c r="AQ80" s="441">
        <f t="shared" ref="AQ80:AQ84" si="29">$AJ80*N80</f>
        <v>0</v>
      </c>
    </row>
    <row r="81" spans="1:43" s="36" customFormat="1" ht="13.95" customHeight="1" thickBot="1">
      <c r="A81" s="127" t="s">
        <v>1869</v>
      </c>
      <c r="B81" s="458" t="s">
        <v>1859</v>
      </c>
      <c r="C81" s="453"/>
      <c r="D81" s="101">
        <v>6</v>
      </c>
      <c r="E81" s="102" t="s">
        <v>91</v>
      </c>
      <c r="F81" s="287" t="s">
        <v>254</v>
      </c>
      <c r="G81" s="451" t="s">
        <v>409</v>
      </c>
      <c r="H81" s="128"/>
      <c r="I81" s="452"/>
      <c r="J81" s="452"/>
      <c r="K81" s="452">
        <v>6</v>
      </c>
      <c r="L81" s="452"/>
      <c r="M81" s="452"/>
      <c r="N81" s="452"/>
      <c r="O81" s="450"/>
      <c r="P81" s="302"/>
      <c r="Q81" s="401"/>
      <c r="R81" s="405"/>
      <c r="S81" s="303"/>
      <c r="T81" s="304"/>
      <c r="U81" s="305"/>
      <c r="V81" s="306"/>
      <c r="W81" s="537"/>
      <c r="X81" s="307"/>
      <c r="Y81" s="308"/>
      <c r="Z81" s="309"/>
      <c r="AA81" s="202"/>
      <c r="AB81" s="203"/>
      <c r="AC81" s="204"/>
      <c r="AD81" s="205"/>
      <c r="AE81" s="182">
        <v>290</v>
      </c>
      <c r="AF81" s="188">
        <f t="shared" si="3"/>
        <v>0</v>
      </c>
      <c r="AG81" s="473">
        <v>7.35</v>
      </c>
      <c r="AH81" s="185">
        <v>7.55</v>
      </c>
      <c r="AI81" s="434">
        <f t="shared" si="21"/>
        <v>0</v>
      </c>
      <c r="AJ81" s="441">
        <f t="shared" si="22"/>
        <v>0</v>
      </c>
      <c r="AK81" s="441">
        <f t="shared" si="23"/>
        <v>0</v>
      </c>
      <c r="AL81" s="441">
        <f t="shared" si="24"/>
        <v>0</v>
      </c>
      <c r="AM81" s="441">
        <f t="shared" si="25"/>
        <v>0</v>
      </c>
      <c r="AN81" s="441">
        <f t="shared" si="26"/>
        <v>0</v>
      </c>
      <c r="AO81" s="441">
        <f t="shared" si="27"/>
        <v>0</v>
      </c>
      <c r="AP81" s="441">
        <f t="shared" si="28"/>
        <v>0</v>
      </c>
      <c r="AQ81" s="441">
        <f t="shared" si="29"/>
        <v>0</v>
      </c>
    </row>
    <row r="82" spans="1:43" s="36" customFormat="1" ht="13.95" customHeight="1" thickBot="1">
      <c r="A82" s="460" t="s">
        <v>1869</v>
      </c>
      <c r="B82" s="535" t="s">
        <v>1939</v>
      </c>
      <c r="C82" s="461"/>
      <c r="D82" s="462">
        <v>6</v>
      </c>
      <c r="E82" s="463" t="s">
        <v>91</v>
      </c>
      <c r="F82" s="464" t="s">
        <v>111</v>
      </c>
      <c r="G82" s="465" t="s">
        <v>409</v>
      </c>
      <c r="H82" s="466"/>
      <c r="I82" s="459"/>
      <c r="J82" s="459"/>
      <c r="K82" s="459">
        <v>6</v>
      </c>
      <c r="L82" s="459"/>
      <c r="M82" s="459"/>
      <c r="N82" s="459"/>
      <c r="O82" s="450"/>
      <c r="P82" s="302"/>
      <c r="Q82" s="401"/>
      <c r="R82" s="405"/>
      <c r="S82" s="303"/>
      <c r="T82" s="304"/>
      <c r="U82" s="305"/>
      <c r="V82" s="306"/>
      <c r="W82" s="537"/>
      <c r="X82" s="307"/>
      <c r="Y82" s="308"/>
      <c r="Z82" s="309"/>
      <c r="AA82" s="202"/>
      <c r="AB82" s="203"/>
      <c r="AC82" s="204"/>
      <c r="AD82" s="205"/>
      <c r="AE82" s="469">
        <v>210</v>
      </c>
      <c r="AF82" s="536">
        <f t="shared" si="3"/>
        <v>0</v>
      </c>
      <c r="AG82" s="472">
        <v>9.1</v>
      </c>
      <c r="AH82" s="471">
        <v>9.1999999999999993</v>
      </c>
      <c r="AI82" s="435">
        <f>(O82*$D82)+(P82*$D82)+(R82*$D82)+(S82*$D82)+(T82*$D82)+(U82*$D82)+(W82*$D82)+(X82*$D82)+(Y82*$D82)+(AA82*$D82)+(AB82*$D82)+(AC82*$D82)+(AD82*$D82)+(V82*$D82)+(Q82*$D82)+(Z82*$D82)</f>
        <v>0</v>
      </c>
      <c r="AJ82" s="441">
        <f t="shared" si="22"/>
        <v>0</v>
      </c>
      <c r="AK82" s="441">
        <f t="shared" si="23"/>
        <v>0</v>
      </c>
      <c r="AL82" s="441">
        <f t="shared" si="24"/>
        <v>0</v>
      </c>
      <c r="AM82" s="441">
        <f t="shared" si="25"/>
        <v>0</v>
      </c>
      <c r="AN82" s="441">
        <f t="shared" si="26"/>
        <v>0</v>
      </c>
      <c r="AO82" s="441">
        <f t="shared" si="27"/>
        <v>0</v>
      </c>
      <c r="AP82" s="441">
        <f t="shared" si="28"/>
        <v>0</v>
      </c>
      <c r="AQ82" s="441">
        <f t="shared" si="29"/>
        <v>0</v>
      </c>
    </row>
    <row r="83" spans="1:43" s="36" customFormat="1" ht="13.95" customHeight="1" thickBot="1">
      <c r="A83" s="127" t="s">
        <v>1870</v>
      </c>
      <c r="B83" s="458" t="s">
        <v>1859</v>
      </c>
      <c r="C83" s="453"/>
      <c r="D83" s="101">
        <v>6</v>
      </c>
      <c r="E83" s="102" t="s">
        <v>1863</v>
      </c>
      <c r="F83" s="287" t="s">
        <v>254</v>
      </c>
      <c r="G83" s="451" t="s">
        <v>409</v>
      </c>
      <c r="H83" s="128"/>
      <c r="I83" s="452"/>
      <c r="J83" s="452"/>
      <c r="K83" s="452"/>
      <c r="L83" s="452">
        <v>3</v>
      </c>
      <c r="M83" s="452">
        <v>3</v>
      </c>
      <c r="N83" s="452"/>
      <c r="O83" s="450"/>
      <c r="P83" s="302"/>
      <c r="Q83" s="401"/>
      <c r="R83" s="405"/>
      <c r="S83" s="303"/>
      <c r="T83" s="304"/>
      <c r="U83" s="305"/>
      <c r="V83" s="306"/>
      <c r="W83" s="537"/>
      <c r="X83" s="307"/>
      <c r="Y83" s="308"/>
      <c r="Z83" s="309"/>
      <c r="AA83" s="202"/>
      <c r="AB83" s="203"/>
      <c r="AC83" s="204"/>
      <c r="AD83" s="205"/>
      <c r="AE83" s="182">
        <v>490</v>
      </c>
      <c r="AF83" s="188">
        <f t="shared" si="3"/>
        <v>0</v>
      </c>
      <c r="AG83" s="473">
        <v>13</v>
      </c>
      <c r="AH83" s="185">
        <v>13.2</v>
      </c>
      <c r="AI83" s="434">
        <f t="shared" si="21"/>
        <v>0</v>
      </c>
      <c r="AJ83" s="441">
        <f t="shared" si="22"/>
        <v>0</v>
      </c>
      <c r="AK83" s="441">
        <f t="shared" si="23"/>
        <v>0</v>
      </c>
      <c r="AL83" s="441">
        <f t="shared" si="24"/>
        <v>0</v>
      </c>
      <c r="AM83" s="441">
        <f t="shared" si="25"/>
        <v>0</v>
      </c>
      <c r="AN83" s="441">
        <f t="shared" si="26"/>
        <v>0</v>
      </c>
      <c r="AO83" s="441">
        <f t="shared" si="27"/>
        <v>0</v>
      </c>
      <c r="AP83" s="441">
        <f t="shared" si="28"/>
        <v>0</v>
      </c>
      <c r="AQ83" s="441">
        <f t="shared" si="29"/>
        <v>0</v>
      </c>
    </row>
    <row r="84" spans="1:43" s="36" customFormat="1" ht="13.95" customHeight="1" thickBot="1">
      <c r="A84" s="127" t="s">
        <v>1871</v>
      </c>
      <c r="B84" s="458" t="s">
        <v>1859</v>
      </c>
      <c r="C84" s="453"/>
      <c r="D84" s="101">
        <v>6</v>
      </c>
      <c r="E84" s="102" t="s">
        <v>88</v>
      </c>
      <c r="F84" s="287" t="s">
        <v>254</v>
      </c>
      <c r="G84" s="451" t="s">
        <v>257</v>
      </c>
      <c r="H84" s="128">
        <v>6</v>
      </c>
      <c r="I84" s="452"/>
      <c r="J84" s="452"/>
      <c r="K84" s="452"/>
      <c r="L84" s="452"/>
      <c r="M84" s="452"/>
      <c r="N84" s="452"/>
      <c r="O84" s="450"/>
      <c r="P84" s="302"/>
      <c r="Q84" s="401"/>
      <c r="R84" s="405"/>
      <c r="S84" s="303"/>
      <c r="T84" s="304"/>
      <c r="U84" s="305"/>
      <c r="V84" s="306"/>
      <c r="W84" s="537"/>
      <c r="X84" s="307"/>
      <c r="Y84" s="308"/>
      <c r="Z84" s="309"/>
      <c r="AA84" s="202"/>
      <c r="AB84" s="203"/>
      <c r="AC84" s="204"/>
      <c r="AD84" s="205"/>
      <c r="AE84" s="182">
        <v>27.5</v>
      </c>
      <c r="AF84" s="188">
        <f t="shared" si="3"/>
        <v>0</v>
      </c>
      <c r="AG84" s="473">
        <v>0.17</v>
      </c>
      <c r="AH84" s="185">
        <v>0.37</v>
      </c>
      <c r="AI84" s="434">
        <f t="shared" si="21"/>
        <v>0</v>
      </c>
      <c r="AJ84" s="441">
        <f t="shared" si="22"/>
        <v>0</v>
      </c>
      <c r="AK84" s="441">
        <f t="shared" si="23"/>
        <v>0</v>
      </c>
      <c r="AL84" s="441">
        <f t="shared" si="24"/>
        <v>0</v>
      </c>
      <c r="AM84" s="441">
        <f t="shared" si="25"/>
        <v>0</v>
      </c>
      <c r="AN84" s="441">
        <f t="shared" si="26"/>
        <v>0</v>
      </c>
      <c r="AO84" s="441">
        <f t="shared" si="27"/>
        <v>0</v>
      </c>
      <c r="AP84" s="441">
        <f t="shared" si="28"/>
        <v>0</v>
      </c>
      <c r="AQ84" s="441">
        <f t="shared" si="29"/>
        <v>0</v>
      </c>
    </row>
    <row r="85" spans="1:43" ht="12.75" customHeight="1" thickBot="1">
      <c r="A85" s="252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7"/>
      <c r="AC85" s="217"/>
      <c r="AD85" s="2"/>
      <c r="AE85" s="2"/>
      <c r="AF85" s="2"/>
      <c r="AI85" s="36">
        <f>SUM(N85:AC85)</f>
        <v>0</v>
      </c>
      <c r="AJ85" s="176"/>
      <c r="AK85" s="176"/>
      <c r="AL85" s="176"/>
      <c r="AM85" s="176"/>
      <c r="AN85" s="176"/>
      <c r="AO85" s="176"/>
      <c r="AP85" s="176"/>
      <c r="AQ85" s="176"/>
    </row>
    <row r="86" spans="1:43" s="51" customFormat="1" ht="57.75" customHeight="1" thickBot="1">
      <c r="A86" s="218" t="s">
        <v>1929</v>
      </c>
      <c r="B86" s="218" t="s">
        <v>1862</v>
      </c>
      <c r="C86" s="218" t="str">
        <f>C3</f>
        <v>Picture</v>
      </c>
      <c r="D86" s="218" t="s">
        <v>3</v>
      </c>
      <c r="E86" s="218" t="s">
        <v>4</v>
      </c>
      <c r="F86" s="218" t="s">
        <v>5</v>
      </c>
      <c r="G86" s="218" t="s">
        <v>253</v>
      </c>
      <c r="H86" s="218" t="s">
        <v>88</v>
      </c>
      <c r="I86" s="218" t="s">
        <v>89</v>
      </c>
      <c r="J86" s="218" t="s">
        <v>90</v>
      </c>
      <c r="K86" s="218" t="s">
        <v>91</v>
      </c>
      <c r="L86" s="218" t="s">
        <v>92</v>
      </c>
      <c r="M86" s="218" t="s">
        <v>93</v>
      </c>
      <c r="N86" s="218" t="s">
        <v>94</v>
      </c>
      <c r="O86" s="253" t="s">
        <v>95</v>
      </c>
      <c r="P86" s="221" t="s">
        <v>96</v>
      </c>
      <c r="Q86" s="394" t="s">
        <v>1456</v>
      </c>
      <c r="R86" s="396" t="s">
        <v>97</v>
      </c>
      <c r="S86" s="224" t="s">
        <v>98</v>
      </c>
      <c r="T86" s="225" t="s">
        <v>99</v>
      </c>
      <c r="U86" s="226" t="s">
        <v>100</v>
      </c>
      <c r="V86" s="254" t="s">
        <v>1797</v>
      </c>
      <c r="W86" s="538" t="s">
        <v>1941</v>
      </c>
      <c r="X86" s="227" t="s">
        <v>102</v>
      </c>
      <c r="Y86" s="228" t="s">
        <v>15</v>
      </c>
      <c r="Z86" s="229" t="s">
        <v>104</v>
      </c>
      <c r="AA86" s="255" t="s">
        <v>105</v>
      </c>
      <c r="AB86" s="256" t="s">
        <v>106</v>
      </c>
      <c r="AC86" s="257" t="s">
        <v>107</v>
      </c>
      <c r="AD86" s="258" t="s">
        <v>108</v>
      </c>
      <c r="AE86" s="123" t="s">
        <v>256</v>
      </c>
      <c r="AF86" s="135" t="s">
        <v>18</v>
      </c>
      <c r="AG86" s="184" t="s">
        <v>19</v>
      </c>
      <c r="AH86" s="184" t="s">
        <v>20</v>
      </c>
      <c r="AI86" s="433" t="s">
        <v>21</v>
      </c>
      <c r="AJ86" s="438" t="s">
        <v>1485</v>
      </c>
      <c r="AK86" s="439" t="s">
        <v>1790</v>
      </c>
      <c r="AL86" s="439" t="s">
        <v>1791</v>
      </c>
      <c r="AM86" s="439" t="s">
        <v>1792</v>
      </c>
      <c r="AN86" s="439" t="s">
        <v>1793</v>
      </c>
      <c r="AO86" s="439" t="s">
        <v>1794</v>
      </c>
      <c r="AP86" s="439" t="s">
        <v>1795</v>
      </c>
      <c r="AQ86" s="439" t="s">
        <v>1796</v>
      </c>
    </row>
    <row r="87" spans="1:43" s="36" customFormat="1" ht="13.5" customHeight="1" thickBot="1">
      <c r="A87" s="310" t="s">
        <v>1461</v>
      </c>
      <c r="B87" s="407"/>
      <c r="C87" s="419" t="s">
        <v>1585</v>
      </c>
      <c r="D87" s="311">
        <v>10</v>
      </c>
      <c r="E87" s="312" t="s">
        <v>88</v>
      </c>
      <c r="F87" s="313" t="s">
        <v>254</v>
      </c>
      <c r="G87" s="500" t="s">
        <v>257</v>
      </c>
      <c r="H87" s="314">
        <v>10</v>
      </c>
      <c r="I87" s="314"/>
      <c r="J87" s="314"/>
      <c r="K87" s="314"/>
      <c r="L87" s="314"/>
      <c r="M87" s="314"/>
      <c r="N87" s="315"/>
      <c r="O87" s="262"/>
      <c r="P87" s="237"/>
      <c r="Q87" s="395"/>
      <c r="R87" s="397"/>
      <c r="S87" s="240"/>
      <c r="T87" s="241"/>
      <c r="U87" s="242"/>
      <c r="V87" s="263"/>
      <c r="W87" s="537"/>
      <c r="X87" s="316"/>
      <c r="Y87" s="317"/>
      <c r="Z87" s="245"/>
      <c r="AA87" s="264"/>
      <c r="AB87" s="265"/>
      <c r="AC87" s="266"/>
      <c r="AD87" s="267"/>
      <c r="AE87" s="208">
        <v>35</v>
      </c>
      <c r="AF87" s="188">
        <f t="shared" ref="AF87:AF131" si="30">(O87*$AE87)+(P87*$AE87)+(R87*$AE87)+(S87*$AE87)+(T87*$AE87)+(U87*$AE87)+(W87*$AE87)+(X87*$AE87)+(Y87*$AE87)+(AA87*$AE87)+(AB87*$AE87)+(AC87*$AE87)+(AD87*$AE87)+(V87*$AE87)+(Q87*$AE87)+(Z87*$AE87)</f>
        <v>0</v>
      </c>
      <c r="AG87" s="448">
        <v>0.25</v>
      </c>
      <c r="AH87" s="185">
        <f t="shared" ref="AH87:AH131" si="31">SUM(O87:AD87)*AG87</f>
        <v>0</v>
      </c>
      <c r="AI87" s="434">
        <f t="shared" ref="AI87:AI131" si="32">(O87*$D87)+(P87*$D87)+(R87*$D87)+(S87*$D87)+(T87*$D87)+(U87*$D87)+(W87*$D87)+(X87*$D87)+(Y87*$D87)+(AA87*$D87)+(AB87*$D87)+(AC87*$D87)+(AD87*$D87)+(V87*$D87)+(Q87*$D87)+(Z87*$D87)</f>
        <v>0</v>
      </c>
      <c r="AJ87" s="441">
        <f t="shared" ref="AJ87:AJ131" si="33">SUM(O87:AD87)</f>
        <v>0</v>
      </c>
      <c r="AK87" s="441">
        <f t="shared" ref="AK87:AK131" si="34">$AJ87*H87</f>
        <v>0</v>
      </c>
      <c r="AL87" s="441">
        <f t="shared" ref="AL87:AL131" si="35">$AJ87*I87</f>
        <v>0</v>
      </c>
      <c r="AM87" s="441">
        <f t="shared" ref="AM87:AM131" si="36">$AJ87*J87</f>
        <v>0</v>
      </c>
      <c r="AN87" s="441">
        <f t="shared" ref="AN87:AN131" si="37">$AJ87*K87</f>
        <v>0</v>
      </c>
      <c r="AO87" s="441">
        <f t="shared" ref="AO87:AO131" si="38">$AJ87*L87</f>
        <v>0</v>
      </c>
      <c r="AP87" s="441">
        <f t="shared" ref="AP87:AP131" si="39">$AJ87*M87</f>
        <v>0</v>
      </c>
      <c r="AQ87" s="441">
        <f t="shared" ref="AQ87:AQ131" si="40">$AJ87*N87</f>
        <v>0</v>
      </c>
    </row>
    <row r="88" spans="1:43" s="36" customFormat="1" ht="13.5" customHeight="1" thickBot="1">
      <c r="A88" s="310" t="s">
        <v>1462</v>
      </c>
      <c r="B88" s="407"/>
      <c r="C88" s="419" t="s">
        <v>1586</v>
      </c>
      <c r="D88" s="311">
        <v>10</v>
      </c>
      <c r="E88" s="312" t="s">
        <v>89</v>
      </c>
      <c r="F88" s="497" t="s">
        <v>254</v>
      </c>
      <c r="G88" s="502" t="s">
        <v>255</v>
      </c>
      <c r="H88" s="499"/>
      <c r="I88" s="314">
        <v>10</v>
      </c>
      <c r="J88" s="314"/>
      <c r="K88" s="314"/>
      <c r="L88" s="314"/>
      <c r="M88" s="314"/>
      <c r="N88" s="315"/>
      <c r="O88" s="262"/>
      <c r="P88" s="237"/>
      <c r="Q88" s="395"/>
      <c r="R88" s="397"/>
      <c r="S88" s="240"/>
      <c r="T88" s="241"/>
      <c r="U88" s="242"/>
      <c r="V88" s="263"/>
      <c r="W88" s="537"/>
      <c r="X88" s="316"/>
      <c r="Y88" s="317"/>
      <c r="Z88" s="245"/>
      <c r="AA88" s="264"/>
      <c r="AB88" s="265"/>
      <c r="AC88" s="266"/>
      <c r="AD88" s="267"/>
      <c r="AE88" s="208">
        <v>67.5</v>
      </c>
      <c r="AF88" s="188">
        <f t="shared" si="30"/>
        <v>0</v>
      </c>
      <c r="AG88" s="448">
        <v>0.75</v>
      </c>
      <c r="AH88" s="185">
        <f t="shared" si="31"/>
        <v>0</v>
      </c>
      <c r="AI88" s="434">
        <f t="shared" si="32"/>
        <v>0</v>
      </c>
      <c r="AJ88" s="441">
        <f t="shared" si="33"/>
        <v>0</v>
      </c>
      <c r="AK88" s="441">
        <f t="shared" si="34"/>
        <v>0</v>
      </c>
      <c r="AL88" s="441">
        <f t="shared" si="35"/>
        <v>0</v>
      </c>
      <c r="AM88" s="441">
        <f t="shared" si="36"/>
        <v>0</v>
      </c>
      <c r="AN88" s="441">
        <f t="shared" si="37"/>
        <v>0</v>
      </c>
      <c r="AO88" s="441">
        <f t="shared" si="38"/>
        <v>0</v>
      </c>
      <c r="AP88" s="441">
        <f t="shared" si="39"/>
        <v>0</v>
      </c>
      <c r="AQ88" s="441">
        <f t="shared" si="40"/>
        <v>0</v>
      </c>
    </row>
    <row r="89" spans="1:43" s="36" customFormat="1" ht="13.5" customHeight="1" thickBot="1">
      <c r="A89" s="310" t="s">
        <v>1463</v>
      </c>
      <c r="B89" s="407"/>
      <c r="C89" s="419" t="s">
        <v>1587</v>
      </c>
      <c r="D89" s="311">
        <v>10</v>
      </c>
      <c r="E89" s="312" t="s">
        <v>89</v>
      </c>
      <c r="F89" s="497" t="s">
        <v>254</v>
      </c>
      <c r="G89" s="503" t="s">
        <v>255</v>
      </c>
      <c r="H89" s="499"/>
      <c r="I89" s="314">
        <v>10</v>
      </c>
      <c r="J89" s="314"/>
      <c r="K89" s="314"/>
      <c r="L89" s="314"/>
      <c r="M89" s="314"/>
      <c r="N89" s="315"/>
      <c r="O89" s="262"/>
      <c r="P89" s="237"/>
      <c r="Q89" s="395"/>
      <c r="R89" s="397"/>
      <c r="S89" s="240"/>
      <c r="T89" s="241"/>
      <c r="U89" s="242"/>
      <c r="V89" s="263"/>
      <c r="W89" s="537"/>
      <c r="X89" s="243"/>
      <c r="Y89" s="244"/>
      <c r="Z89" s="245"/>
      <c r="AA89" s="264"/>
      <c r="AB89" s="265"/>
      <c r="AC89" s="266"/>
      <c r="AD89" s="267"/>
      <c r="AE89" s="208">
        <v>62.5</v>
      </c>
      <c r="AF89" s="188">
        <f t="shared" si="30"/>
        <v>0</v>
      </c>
      <c r="AG89" s="448">
        <v>0.5</v>
      </c>
      <c r="AH89" s="185">
        <f t="shared" si="31"/>
        <v>0</v>
      </c>
      <c r="AI89" s="434">
        <f t="shared" si="32"/>
        <v>0</v>
      </c>
      <c r="AJ89" s="441">
        <f t="shared" si="33"/>
        <v>0</v>
      </c>
      <c r="AK89" s="441">
        <f t="shared" si="34"/>
        <v>0</v>
      </c>
      <c r="AL89" s="441">
        <f t="shared" si="35"/>
        <v>0</v>
      </c>
      <c r="AM89" s="441">
        <f t="shared" si="36"/>
        <v>0</v>
      </c>
      <c r="AN89" s="441">
        <f t="shared" si="37"/>
        <v>0</v>
      </c>
      <c r="AO89" s="441">
        <f t="shared" si="38"/>
        <v>0</v>
      </c>
      <c r="AP89" s="441">
        <f t="shared" si="39"/>
        <v>0</v>
      </c>
      <c r="AQ89" s="441">
        <f t="shared" si="40"/>
        <v>0</v>
      </c>
    </row>
    <row r="90" spans="1:43" s="36" customFormat="1" ht="13.95" customHeight="1" thickBot="1">
      <c r="A90" s="310" t="s">
        <v>1558</v>
      </c>
      <c r="B90" s="407"/>
      <c r="C90" s="419" t="s">
        <v>1843</v>
      </c>
      <c r="D90" s="350">
        <v>20</v>
      </c>
      <c r="E90" s="350" t="s">
        <v>89</v>
      </c>
      <c r="F90" s="498" t="s">
        <v>254</v>
      </c>
      <c r="G90" s="503" t="s">
        <v>255</v>
      </c>
      <c r="H90" s="351"/>
      <c r="I90" s="105">
        <v>20</v>
      </c>
      <c r="J90" s="105"/>
      <c r="K90" s="105"/>
      <c r="L90" s="105"/>
      <c r="M90" s="105"/>
      <c r="N90" s="105"/>
      <c r="O90" s="337"/>
      <c r="P90" s="338"/>
      <c r="Q90" s="409"/>
      <c r="R90" s="410"/>
      <c r="S90" s="339"/>
      <c r="T90" s="340"/>
      <c r="U90" s="341"/>
      <c r="V90" s="342"/>
      <c r="W90" s="537"/>
      <c r="X90" s="343"/>
      <c r="Y90" s="344"/>
      <c r="Z90" s="345"/>
      <c r="AA90" s="346"/>
      <c r="AB90" s="347"/>
      <c r="AC90" s="348"/>
      <c r="AD90" s="349"/>
      <c r="AE90" s="454">
        <v>115</v>
      </c>
      <c r="AF90" s="188">
        <f t="shared" si="30"/>
        <v>0</v>
      </c>
      <c r="AG90" s="456">
        <v>1.2</v>
      </c>
      <c r="AH90" s="212">
        <f t="shared" si="31"/>
        <v>0</v>
      </c>
      <c r="AI90" s="434">
        <f t="shared" si="32"/>
        <v>0</v>
      </c>
      <c r="AJ90" s="441">
        <f t="shared" si="33"/>
        <v>0</v>
      </c>
      <c r="AK90" s="441">
        <f t="shared" si="34"/>
        <v>0</v>
      </c>
      <c r="AL90" s="441">
        <f t="shared" si="35"/>
        <v>0</v>
      </c>
      <c r="AM90" s="441">
        <f t="shared" si="36"/>
        <v>0</v>
      </c>
      <c r="AN90" s="441">
        <f t="shared" si="37"/>
        <v>0</v>
      </c>
      <c r="AO90" s="441">
        <f t="shared" si="38"/>
        <v>0</v>
      </c>
      <c r="AP90" s="441">
        <f t="shared" si="39"/>
        <v>0</v>
      </c>
      <c r="AQ90" s="441">
        <f t="shared" si="40"/>
        <v>0</v>
      </c>
    </row>
    <row r="91" spans="1:43" s="36" customFormat="1" ht="13.5" customHeight="1" thickBot="1">
      <c r="A91" s="310" t="s">
        <v>1464</v>
      </c>
      <c r="B91" s="407"/>
      <c r="C91" s="419" t="s">
        <v>1588</v>
      </c>
      <c r="D91" s="311">
        <v>15</v>
      </c>
      <c r="E91" s="312" t="s">
        <v>89</v>
      </c>
      <c r="F91" s="497" t="s">
        <v>254</v>
      </c>
      <c r="G91" s="503" t="s">
        <v>257</v>
      </c>
      <c r="H91" s="499"/>
      <c r="I91" s="314">
        <v>15</v>
      </c>
      <c r="J91" s="314"/>
      <c r="K91" s="314"/>
      <c r="L91" s="314"/>
      <c r="M91" s="314"/>
      <c r="N91" s="315"/>
      <c r="O91" s="262"/>
      <c r="P91" s="237"/>
      <c r="Q91" s="395"/>
      <c r="R91" s="397"/>
      <c r="S91" s="240"/>
      <c r="T91" s="241"/>
      <c r="U91" s="242"/>
      <c r="V91" s="263"/>
      <c r="W91" s="537"/>
      <c r="X91" s="243"/>
      <c r="Y91" s="244"/>
      <c r="Z91" s="245"/>
      <c r="AA91" s="264"/>
      <c r="AB91" s="265"/>
      <c r="AC91" s="266"/>
      <c r="AD91" s="267"/>
      <c r="AE91" s="208">
        <v>67.5</v>
      </c>
      <c r="AF91" s="188">
        <f t="shared" si="30"/>
        <v>0</v>
      </c>
      <c r="AG91" s="448">
        <v>0.82</v>
      </c>
      <c r="AH91" s="185">
        <f t="shared" si="31"/>
        <v>0</v>
      </c>
      <c r="AI91" s="434">
        <f t="shared" si="32"/>
        <v>0</v>
      </c>
      <c r="AJ91" s="441">
        <f t="shared" si="33"/>
        <v>0</v>
      </c>
      <c r="AK91" s="441">
        <f t="shared" si="34"/>
        <v>0</v>
      </c>
      <c r="AL91" s="441">
        <f t="shared" si="35"/>
        <v>0</v>
      </c>
      <c r="AM91" s="441">
        <f t="shared" si="36"/>
        <v>0</v>
      </c>
      <c r="AN91" s="441">
        <f t="shared" si="37"/>
        <v>0</v>
      </c>
      <c r="AO91" s="441">
        <f t="shared" si="38"/>
        <v>0</v>
      </c>
      <c r="AP91" s="441">
        <f t="shared" si="39"/>
        <v>0</v>
      </c>
      <c r="AQ91" s="441">
        <f t="shared" si="40"/>
        <v>0</v>
      </c>
    </row>
    <row r="92" spans="1:43" s="36" customFormat="1" ht="13.5" customHeight="1" thickBot="1">
      <c r="A92" s="310" t="s">
        <v>1465</v>
      </c>
      <c r="B92" s="407"/>
      <c r="C92" s="419" t="s">
        <v>1589</v>
      </c>
      <c r="D92" s="311">
        <v>10</v>
      </c>
      <c r="E92" s="312" t="s">
        <v>89</v>
      </c>
      <c r="F92" s="497" t="s">
        <v>254</v>
      </c>
      <c r="G92" s="503" t="s">
        <v>405</v>
      </c>
      <c r="H92" s="499"/>
      <c r="I92" s="314">
        <v>10</v>
      </c>
      <c r="J92" s="314"/>
      <c r="K92" s="314"/>
      <c r="L92" s="314"/>
      <c r="M92" s="314"/>
      <c r="N92" s="315"/>
      <c r="O92" s="262"/>
      <c r="P92" s="237"/>
      <c r="Q92" s="395"/>
      <c r="R92" s="397"/>
      <c r="S92" s="240"/>
      <c r="T92" s="241"/>
      <c r="U92" s="242"/>
      <c r="V92" s="263"/>
      <c r="W92" s="537"/>
      <c r="X92" s="316"/>
      <c r="Y92" s="317"/>
      <c r="Z92" s="245"/>
      <c r="AA92" s="318"/>
      <c r="AB92" s="265"/>
      <c r="AC92" s="266"/>
      <c r="AD92" s="267"/>
      <c r="AE92" s="208">
        <v>67.5</v>
      </c>
      <c r="AF92" s="188">
        <f t="shared" si="30"/>
        <v>0</v>
      </c>
      <c r="AG92" s="448">
        <v>1.1000000000000001</v>
      </c>
      <c r="AH92" s="185">
        <f t="shared" si="31"/>
        <v>0</v>
      </c>
      <c r="AI92" s="434">
        <f t="shared" si="32"/>
        <v>0</v>
      </c>
      <c r="AJ92" s="441">
        <f t="shared" si="33"/>
        <v>0</v>
      </c>
      <c r="AK92" s="441">
        <f t="shared" si="34"/>
        <v>0</v>
      </c>
      <c r="AL92" s="441">
        <f t="shared" si="35"/>
        <v>0</v>
      </c>
      <c r="AM92" s="441">
        <f t="shared" si="36"/>
        <v>0</v>
      </c>
      <c r="AN92" s="441">
        <f t="shared" si="37"/>
        <v>0</v>
      </c>
      <c r="AO92" s="441">
        <f t="shared" si="38"/>
        <v>0</v>
      </c>
      <c r="AP92" s="441">
        <f t="shared" si="39"/>
        <v>0</v>
      </c>
      <c r="AQ92" s="441">
        <f t="shared" si="40"/>
        <v>0</v>
      </c>
    </row>
    <row r="93" spans="1:43" s="36" customFormat="1" ht="13.95" customHeight="1" thickBot="1">
      <c r="A93" s="127" t="s">
        <v>1530</v>
      </c>
      <c r="B93" s="407"/>
      <c r="C93" s="419" t="s">
        <v>1838</v>
      </c>
      <c r="D93" s="101">
        <v>10</v>
      </c>
      <c r="E93" s="102" t="s">
        <v>1531</v>
      </c>
      <c r="F93" s="498" t="s">
        <v>254</v>
      </c>
      <c r="G93" s="504" t="s">
        <v>257</v>
      </c>
      <c r="H93" s="351"/>
      <c r="I93" s="105">
        <v>10</v>
      </c>
      <c r="J93" s="105"/>
      <c r="K93" s="105"/>
      <c r="L93" s="105"/>
      <c r="M93" s="105"/>
      <c r="N93" s="207"/>
      <c r="O93" s="337"/>
      <c r="P93" s="338"/>
      <c r="Q93" s="409"/>
      <c r="R93" s="410"/>
      <c r="S93" s="339"/>
      <c r="T93" s="340"/>
      <c r="U93" s="341"/>
      <c r="V93" s="342"/>
      <c r="W93" s="537"/>
      <c r="X93" s="343"/>
      <c r="Y93" s="344"/>
      <c r="Z93" s="345"/>
      <c r="AA93" s="346"/>
      <c r="AB93" s="347"/>
      <c r="AC93" s="348"/>
      <c r="AD93" s="349"/>
      <c r="AE93" s="454">
        <v>62.5</v>
      </c>
      <c r="AF93" s="211">
        <f t="shared" si="30"/>
        <v>0</v>
      </c>
      <c r="AG93" s="456">
        <v>0.92500000000000004</v>
      </c>
      <c r="AH93" s="212">
        <f t="shared" si="31"/>
        <v>0</v>
      </c>
      <c r="AI93" s="434">
        <f t="shared" si="32"/>
        <v>0</v>
      </c>
      <c r="AJ93" s="441">
        <f t="shared" si="33"/>
        <v>0</v>
      </c>
      <c r="AK93" s="441">
        <f t="shared" si="34"/>
        <v>0</v>
      </c>
      <c r="AL93" s="441">
        <f t="shared" si="35"/>
        <v>0</v>
      </c>
      <c r="AM93" s="441">
        <f t="shared" si="36"/>
        <v>0</v>
      </c>
      <c r="AN93" s="441">
        <f t="shared" si="37"/>
        <v>0</v>
      </c>
      <c r="AO93" s="441">
        <f t="shared" si="38"/>
        <v>0</v>
      </c>
      <c r="AP93" s="441">
        <f t="shared" si="39"/>
        <v>0</v>
      </c>
      <c r="AQ93" s="441">
        <f t="shared" si="40"/>
        <v>0</v>
      </c>
    </row>
    <row r="94" spans="1:43" s="36" customFormat="1" ht="13.95" customHeight="1" thickBot="1">
      <c r="A94" s="127" t="s">
        <v>1532</v>
      </c>
      <c r="B94" s="407"/>
      <c r="C94" s="419" t="s">
        <v>1841</v>
      </c>
      <c r="D94" s="101">
        <v>10</v>
      </c>
      <c r="E94" s="102" t="s">
        <v>1531</v>
      </c>
      <c r="F94" s="103" t="s">
        <v>254</v>
      </c>
      <c r="G94" s="501" t="s">
        <v>257</v>
      </c>
      <c r="H94" s="105"/>
      <c r="I94" s="105">
        <v>10</v>
      </c>
      <c r="J94" s="105"/>
      <c r="K94" s="105"/>
      <c r="L94" s="105"/>
      <c r="M94" s="105"/>
      <c r="N94" s="207"/>
      <c r="O94" s="337"/>
      <c r="P94" s="338"/>
      <c r="Q94" s="409"/>
      <c r="R94" s="410"/>
      <c r="S94" s="339"/>
      <c r="T94" s="340"/>
      <c r="U94" s="341"/>
      <c r="V94" s="342"/>
      <c r="W94" s="537"/>
      <c r="X94" s="343"/>
      <c r="Y94" s="344"/>
      <c r="Z94" s="345"/>
      <c r="AA94" s="346"/>
      <c r="AB94" s="347"/>
      <c r="AC94" s="348"/>
      <c r="AD94" s="349"/>
      <c r="AE94" s="454">
        <v>57.5</v>
      </c>
      <c r="AF94" s="211">
        <f t="shared" si="30"/>
        <v>0</v>
      </c>
      <c r="AG94" s="456">
        <v>0.65</v>
      </c>
      <c r="AH94" s="212">
        <f t="shared" si="31"/>
        <v>0</v>
      </c>
      <c r="AI94" s="434">
        <f t="shared" si="32"/>
        <v>0</v>
      </c>
      <c r="AJ94" s="441">
        <f t="shared" si="33"/>
        <v>0</v>
      </c>
      <c r="AK94" s="441">
        <f t="shared" si="34"/>
        <v>0</v>
      </c>
      <c r="AL94" s="441">
        <f t="shared" si="35"/>
        <v>0</v>
      </c>
      <c r="AM94" s="441">
        <f t="shared" si="36"/>
        <v>0</v>
      </c>
      <c r="AN94" s="441">
        <f t="shared" si="37"/>
        <v>0</v>
      </c>
      <c r="AO94" s="441">
        <f t="shared" si="38"/>
        <v>0</v>
      </c>
      <c r="AP94" s="441">
        <f t="shared" si="39"/>
        <v>0</v>
      </c>
      <c r="AQ94" s="441">
        <f t="shared" si="40"/>
        <v>0</v>
      </c>
    </row>
    <row r="95" spans="1:43" s="36" customFormat="1" ht="13.5" customHeight="1" thickBot="1">
      <c r="A95" s="310" t="s">
        <v>1466</v>
      </c>
      <c r="B95" s="407"/>
      <c r="C95" s="419" t="s">
        <v>1590</v>
      </c>
      <c r="D95" s="311">
        <v>10</v>
      </c>
      <c r="E95" s="312" t="s">
        <v>90</v>
      </c>
      <c r="F95" s="313" t="s">
        <v>254</v>
      </c>
      <c r="G95" s="446" t="s">
        <v>405</v>
      </c>
      <c r="H95" s="314"/>
      <c r="I95" s="314"/>
      <c r="J95" s="314">
        <v>10</v>
      </c>
      <c r="K95" s="314"/>
      <c r="L95" s="314"/>
      <c r="M95" s="314"/>
      <c r="N95" s="315"/>
      <c r="O95" s="262"/>
      <c r="P95" s="237"/>
      <c r="Q95" s="395"/>
      <c r="R95" s="397"/>
      <c r="S95" s="240"/>
      <c r="T95" s="241"/>
      <c r="U95" s="242"/>
      <c r="V95" s="263"/>
      <c r="W95" s="537"/>
      <c r="X95" s="316"/>
      <c r="Y95" s="317"/>
      <c r="Z95" s="245"/>
      <c r="AA95" s="318"/>
      <c r="AB95" s="265"/>
      <c r="AC95" s="266"/>
      <c r="AD95" s="267"/>
      <c r="AE95" s="208">
        <v>115</v>
      </c>
      <c r="AF95" s="188">
        <f t="shared" si="30"/>
        <v>0</v>
      </c>
      <c r="AG95" s="448">
        <v>2.2999999999999998</v>
      </c>
      <c r="AH95" s="185">
        <f t="shared" si="31"/>
        <v>0</v>
      </c>
      <c r="AI95" s="434">
        <f t="shared" si="32"/>
        <v>0</v>
      </c>
      <c r="AJ95" s="441">
        <f t="shared" si="33"/>
        <v>0</v>
      </c>
      <c r="AK95" s="441">
        <f t="shared" si="34"/>
        <v>0</v>
      </c>
      <c r="AL95" s="441">
        <f t="shared" si="35"/>
        <v>0</v>
      </c>
      <c r="AM95" s="441">
        <f t="shared" si="36"/>
        <v>0</v>
      </c>
      <c r="AN95" s="441">
        <f t="shared" si="37"/>
        <v>0</v>
      </c>
      <c r="AO95" s="441">
        <f t="shared" si="38"/>
        <v>0</v>
      </c>
      <c r="AP95" s="441">
        <f t="shared" si="39"/>
        <v>0</v>
      </c>
      <c r="AQ95" s="441">
        <f t="shared" si="40"/>
        <v>0</v>
      </c>
    </row>
    <row r="96" spans="1:43" s="36" customFormat="1" ht="13.95" customHeight="1" thickBot="1">
      <c r="A96" s="127" t="s">
        <v>1528</v>
      </c>
      <c r="B96" s="407"/>
      <c r="C96" s="419" t="s">
        <v>1836</v>
      </c>
      <c r="D96" s="101">
        <v>10</v>
      </c>
      <c r="E96" s="102" t="s">
        <v>1529</v>
      </c>
      <c r="F96" s="103" t="s">
        <v>254</v>
      </c>
      <c r="G96" s="447" t="s">
        <v>405</v>
      </c>
      <c r="H96" s="105"/>
      <c r="I96" s="105"/>
      <c r="J96" s="105">
        <v>10</v>
      </c>
      <c r="K96" s="105"/>
      <c r="L96" s="105"/>
      <c r="M96" s="105"/>
      <c r="N96" s="207"/>
      <c r="O96" s="337"/>
      <c r="P96" s="338"/>
      <c r="Q96" s="409"/>
      <c r="R96" s="410"/>
      <c r="S96" s="339"/>
      <c r="T96" s="340"/>
      <c r="U96" s="341"/>
      <c r="V96" s="342"/>
      <c r="W96" s="537"/>
      <c r="X96" s="343"/>
      <c r="Y96" s="344"/>
      <c r="Z96" s="345"/>
      <c r="AA96" s="346"/>
      <c r="AB96" s="347"/>
      <c r="AC96" s="348"/>
      <c r="AD96" s="349"/>
      <c r="AE96" s="454">
        <v>115</v>
      </c>
      <c r="AF96" s="211">
        <f t="shared" si="30"/>
        <v>0</v>
      </c>
      <c r="AG96" s="456">
        <v>2.5</v>
      </c>
      <c r="AH96" s="212">
        <f t="shared" si="31"/>
        <v>0</v>
      </c>
      <c r="AI96" s="434">
        <f t="shared" si="32"/>
        <v>0</v>
      </c>
      <c r="AJ96" s="441">
        <f t="shared" si="33"/>
        <v>0</v>
      </c>
      <c r="AK96" s="441">
        <f t="shared" si="34"/>
        <v>0</v>
      </c>
      <c r="AL96" s="441">
        <f t="shared" si="35"/>
        <v>0</v>
      </c>
      <c r="AM96" s="441">
        <f t="shared" si="36"/>
        <v>0</v>
      </c>
      <c r="AN96" s="441">
        <f t="shared" si="37"/>
        <v>0</v>
      </c>
      <c r="AO96" s="441">
        <f t="shared" si="38"/>
        <v>0</v>
      </c>
      <c r="AP96" s="441">
        <f t="shared" si="39"/>
        <v>0</v>
      </c>
      <c r="AQ96" s="441">
        <f t="shared" si="40"/>
        <v>0</v>
      </c>
    </row>
    <row r="97" spans="1:43" s="36" customFormat="1" ht="13.95" customHeight="1" thickBot="1">
      <c r="A97" s="127" t="s">
        <v>1526</v>
      </c>
      <c r="B97" s="407"/>
      <c r="C97" s="419" t="s">
        <v>1835</v>
      </c>
      <c r="D97" s="101">
        <v>10</v>
      </c>
      <c r="E97" s="102" t="s">
        <v>1527</v>
      </c>
      <c r="F97" s="103" t="s">
        <v>254</v>
      </c>
      <c r="G97" s="447" t="s">
        <v>405</v>
      </c>
      <c r="H97" s="105"/>
      <c r="I97" s="105"/>
      <c r="J97" s="105"/>
      <c r="K97" s="105">
        <v>10</v>
      </c>
      <c r="L97" s="105"/>
      <c r="M97" s="105"/>
      <c r="N97" s="207"/>
      <c r="O97" s="337"/>
      <c r="P97" s="338"/>
      <c r="Q97" s="409"/>
      <c r="R97" s="410"/>
      <c r="S97" s="339"/>
      <c r="T97" s="340"/>
      <c r="U97" s="341"/>
      <c r="V97" s="342"/>
      <c r="W97" s="537"/>
      <c r="X97" s="343"/>
      <c r="Y97" s="344"/>
      <c r="Z97" s="345"/>
      <c r="AA97" s="346"/>
      <c r="AB97" s="347"/>
      <c r="AC97" s="348"/>
      <c r="AD97" s="349"/>
      <c r="AE97" s="454">
        <v>210</v>
      </c>
      <c r="AF97" s="211">
        <f t="shared" si="30"/>
        <v>0</v>
      </c>
      <c r="AG97" s="456">
        <v>4.5</v>
      </c>
      <c r="AH97" s="212">
        <f t="shared" si="31"/>
        <v>0</v>
      </c>
      <c r="AI97" s="434">
        <f t="shared" si="32"/>
        <v>0</v>
      </c>
      <c r="AJ97" s="441">
        <f t="shared" si="33"/>
        <v>0</v>
      </c>
      <c r="AK97" s="441">
        <f t="shared" si="34"/>
        <v>0</v>
      </c>
      <c r="AL97" s="441">
        <f t="shared" si="35"/>
        <v>0</v>
      </c>
      <c r="AM97" s="441">
        <f t="shared" si="36"/>
        <v>0</v>
      </c>
      <c r="AN97" s="441">
        <f t="shared" si="37"/>
        <v>0</v>
      </c>
      <c r="AO97" s="441">
        <f t="shared" si="38"/>
        <v>0</v>
      </c>
      <c r="AP97" s="441">
        <f t="shared" si="39"/>
        <v>0</v>
      </c>
      <c r="AQ97" s="441">
        <f t="shared" si="40"/>
        <v>0</v>
      </c>
    </row>
    <row r="98" spans="1:43" s="36" customFormat="1" ht="13.95" customHeight="1" thickBot="1">
      <c r="A98" s="127" t="s">
        <v>1525</v>
      </c>
      <c r="B98" s="407"/>
      <c r="C98" s="419" t="s">
        <v>1837</v>
      </c>
      <c r="D98" s="101">
        <v>5</v>
      </c>
      <c r="E98" s="102" t="s">
        <v>1523</v>
      </c>
      <c r="F98" s="103" t="s">
        <v>254</v>
      </c>
      <c r="G98" s="447" t="s">
        <v>405</v>
      </c>
      <c r="H98" s="105"/>
      <c r="I98" s="105"/>
      <c r="J98" s="105"/>
      <c r="K98" s="105"/>
      <c r="L98" s="105"/>
      <c r="M98" s="105">
        <v>5</v>
      </c>
      <c r="N98" s="207"/>
      <c r="O98" s="337"/>
      <c r="P98" s="338"/>
      <c r="Q98" s="409"/>
      <c r="R98" s="410"/>
      <c r="S98" s="339"/>
      <c r="T98" s="340"/>
      <c r="U98" s="341"/>
      <c r="V98" s="342"/>
      <c r="W98" s="537"/>
      <c r="X98" s="343"/>
      <c r="Y98" s="344"/>
      <c r="Z98" s="345"/>
      <c r="AA98" s="346"/>
      <c r="AB98" s="347"/>
      <c r="AC98" s="348"/>
      <c r="AD98" s="349"/>
      <c r="AE98" s="454">
        <v>200</v>
      </c>
      <c r="AF98" s="211">
        <f t="shared" si="30"/>
        <v>0</v>
      </c>
      <c r="AG98" s="456">
        <v>4.3499999999999996</v>
      </c>
      <c r="AH98" s="212">
        <f t="shared" si="31"/>
        <v>0</v>
      </c>
      <c r="AI98" s="434">
        <f t="shared" si="32"/>
        <v>0</v>
      </c>
      <c r="AJ98" s="441">
        <f t="shared" si="33"/>
        <v>0</v>
      </c>
      <c r="AK98" s="441">
        <f t="shared" si="34"/>
        <v>0</v>
      </c>
      <c r="AL98" s="441">
        <f t="shared" si="35"/>
        <v>0</v>
      </c>
      <c r="AM98" s="441">
        <f t="shared" si="36"/>
        <v>0</v>
      </c>
      <c r="AN98" s="441">
        <f t="shared" si="37"/>
        <v>0</v>
      </c>
      <c r="AO98" s="441">
        <f t="shared" si="38"/>
        <v>0</v>
      </c>
      <c r="AP98" s="441">
        <f t="shared" si="39"/>
        <v>0</v>
      </c>
      <c r="AQ98" s="441">
        <f t="shared" si="40"/>
        <v>0</v>
      </c>
    </row>
    <row r="99" spans="1:43" s="36" customFormat="1" ht="13.95" customHeight="1" thickBot="1">
      <c r="A99" s="127" t="s">
        <v>1533</v>
      </c>
      <c r="B99" s="407"/>
      <c r="C99" s="419" t="s">
        <v>1849</v>
      </c>
      <c r="D99" s="101">
        <v>4</v>
      </c>
      <c r="E99" s="102" t="s">
        <v>1527</v>
      </c>
      <c r="F99" s="103" t="s">
        <v>254</v>
      </c>
      <c r="G99" s="447" t="s">
        <v>1484</v>
      </c>
      <c r="H99" s="105"/>
      <c r="I99" s="105"/>
      <c r="J99" s="105"/>
      <c r="K99" s="105"/>
      <c r="L99" s="105">
        <v>4</v>
      </c>
      <c r="M99" s="105"/>
      <c r="N99" s="105"/>
      <c r="O99" s="337"/>
      <c r="P99" s="338"/>
      <c r="Q99" s="409"/>
      <c r="R99" s="410"/>
      <c r="S99" s="339"/>
      <c r="T99" s="340"/>
      <c r="U99" s="341"/>
      <c r="V99" s="342"/>
      <c r="W99" s="537"/>
      <c r="X99" s="343"/>
      <c r="Y99" s="344"/>
      <c r="Z99" s="345"/>
      <c r="AA99" s="346"/>
      <c r="AB99" s="347"/>
      <c r="AC99" s="348"/>
      <c r="AD99" s="349"/>
      <c r="AE99" s="455">
        <v>182.5</v>
      </c>
      <c r="AF99" s="211">
        <f t="shared" si="30"/>
        <v>0</v>
      </c>
      <c r="AG99" s="456">
        <v>4</v>
      </c>
      <c r="AH99" s="212">
        <f t="shared" si="31"/>
        <v>0</v>
      </c>
      <c r="AI99" s="434">
        <f t="shared" si="32"/>
        <v>0</v>
      </c>
      <c r="AJ99" s="441">
        <f t="shared" si="33"/>
        <v>0</v>
      </c>
      <c r="AK99" s="441">
        <f t="shared" si="34"/>
        <v>0</v>
      </c>
      <c r="AL99" s="441">
        <f t="shared" si="35"/>
        <v>0</v>
      </c>
      <c r="AM99" s="441">
        <f t="shared" si="36"/>
        <v>0</v>
      </c>
      <c r="AN99" s="441">
        <f t="shared" si="37"/>
        <v>0</v>
      </c>
      <c r="AO99" s="441">
        <f t="shared" si="38"/>
        <v>0</v>
      </c>
      <c r="AP99" s="441">
        <f t="shared" si="39"/>
        <v>0</v>
      </c>
      <c r="AQ99" s="441">
        <f t="shared" si="40"/>
        <v>0</v>
      </c>
    </row>
    <row r="100" spans="1:43" s="36" customFormat="1" ht="13.95" customHeight="1" thickBot="1">
      <c r="A100" s="127" t="s">
        <v>1534</v>
      </c>
      <c r="B100" s="407"/>
      <c r="C100" s="419" t="s">
        <v>1842</v>
      </c>
      <c r="D100" s="101">
        <v>2</v>
      </c>
      <c r="E100" s="102" t="s">
        <v>1523</v>
      </c>
      <c r="F100" s="103" t="s">
        <v>254</v>
      </c>
      <c r="G100" s="447" t="s">
        <v>1484</v>
      </c>
      <c r="H100" s="105"/>
      <c r="I100" s="105"/>
      <c r="J100" s="105"/>
      <c r="K100" s="105"/>
      <c r="L100" s="105"/>
      <c r="M100" s="105"/>
      <c r="N100" s="105">
        <v>2</v>
      </c>
      <c r="O100" s="337"/>
      <c r="P100" s="338"/>
      <c r="Q100" s="409"/>
      <c r="R100" s="410"/>
      <c r="S100" s="339"/>
      <c r="T100" s="340"/>
      <c r="U100" s="341"/>
      <c r="V100" s="342"/>
      <c r="W100" s="537"/>
      <c r="X100" s="343"/>
      <c r="Y100" s="344"/>
      <c r="Z100" s="345"/>
      <c r="AA100" s="346"/>
      <c r="AB100" s="347"/>
      <c r="AC100" s="348"/>
      <c r="AD100" s="349"/>
      <c r="AE100" s="454">
        <v>315</v>
      </c>
      <c r="AF100" s="211">
        <f t="shared" si="30"/>
        <v>0</v>
      </c>
      <c r="AG100" s="456">
        <v>7</v>
      </c>
      <c r="AH100" s="212">
        <f t="shared" si="31"/>
        <v>0</v>
      </c>
      <c r="AI100" s="434">
        <f t="shared" si="32"/>
        <v>0</v>
      </c>
      <c r="AJ100" s="441">
        <f t="shared" si="33"/>
        <v>0</v>
      </c>
      <c r="AK100" s="441">
        <f t="shared" si="34"/>
        <v>0</v>
      </c>
      <c r="AL100" s="441">
        <f t="shared" si="35"/>
        <v>0</v>
      </c>
      <c r="AM100" s="441">
        <f t="shared" si="36"/>
        <v>0</v>
      </c>
      <c r="AN100" s="441">
        <f t="shared" si="37"/>
        <v>0</v>
      </c>
      <c r="AO100" s="441">
        <f t="shared" si="38"/>
        <v>0</v>
      </c>
      <c r="AP100" s="441">
        <f t="shared" si="39"/>
        <v>0</v>
      </c>
      <c r="AQ100" s="441">
        <f t="shared" si="40"/>
        <v>0</v>
      </c>
    </row>
    <row r="101" spans="1:43" s="36" customFormat="1" ht="13.95" customHeight="1" thickBot="1">
      <c r="A101" s="127" t="s">
        <v>1892</v>
      </c>
      <c r="B101" s="458" t="s">
        <v>1859</v>
      </c>
      <c r="C101" s="419"/>
      <c r="D101" s="101">
        <v>5</v>
      </c>
      <c r="E101" s="102" t="s">
        <v>92</v>
      </c>
      <c r="F101" s="103" t="s">
        <v>254</v>
      </c>
      <c r="G101" s="447" t="s">
        <v>409</v>
      </c>
      <c r="H101" s="105"/>
      <c r="I101" s="105"/>
      <c r="J101" s="105"/>
      <c r="K101" s="105"/>
      <c r="L101" s="105">
        <v>5</v>
      </c>
      <c r="M101" s="105"/>
      <c r="N101" s="105"/>
      <c r="O101" s="337"/>
      <c r="P101" s="338"/>
      <c r="Q101" s="409"/>
      <c r="R101" s="410"/>
      <c r="S101" s="339"/>
      <c r="T101" s="340"/>
      <c r="U101" s="341"/>
      <c r="V101" s="342"/>
      <c r="W101" s="537"/>
      <c r="X101" s="343"/>
      <c r="Y101" s="344"/>
      <c r="Z101" s="345"/>
      <c r="AA101" s="346"/>
      <c r="AB101" s="347"/>
      <c r="AC101" s="348"/>
      <c r="AD101" s="349"/>
      <c r="AE101" s="454">
        <v>350</v>
      </c>
      <c r="AF101" s="211">
        <f t="shared" si="30"/>
        <v>0</v>
      </c>
      <c r="AG101" s="456">
        <v>7.5</v>
      </c>
      <c r="AH101" s="212">
        <v>7.7</v>
      </c>
      <c r="AI101" s="434">
        <f t="shared" si="32"/>
        <v>0</v>
      </c>
      <c r="AJ101" s="441">
        <f t="shared" ref="AJ101:AJ108" si="41">SUM(O101:AD101)</f>
        <v>0</v>
      </c>
      <c r="AK101" s="441">
        <f t="shared" ref="AK101:AK108" si="42">$AJ101*H101</f>
        <v>0</v>
      </c>
      <c r="AL101" s="441">
        <f t="shared" ref="AL101:AL108" si="43">$AJ101*I101</f>
        <v>0</v>
      </c>
      <c r="AM101" s="441">
        <f t="shared" ref="AM101:AM108" si="44">$AJ101*J101</f>
        <v>0</v>
      </c>
      <c r="AN101" s="441">
        <f t="shared" ref="AN101:AN108" si="45">$AJ101*K101</f>
        <v>0</v>
      </c>
      <c r="AO101" s="441">
        <f t="shared" ref="AO101:AO108" si="46">$AJ101*L101</f>
        <v>0</v>
      </c>
      <c r="AP101" s="441">
        <f t="shared" ref="AP101:AP108" si="47">$AJ101*M101</f>
        <v>0</v>
      </c>
      <c r="AQ101" s="441">
        <f t="shared" ref="AQ101:AQ108" si="48">$AJ101*N101</f>
        <v>0</v>
      </c>
    </row>
    <row r="102" spans="1:43" s="36" customFormat="1" ht="13.95" customHeight="1" thickBot="1">
      <c r="A102" s="127" t="s">
        <v>1893</v>
      </c>
      <c r="B102" s="458" t="s">
        <v>1859</v>
      </c>
      <c r="C102" s="419"/>
      <c r="D102" s="101">
        <v>5</v>
      </c>
      <c r="E102" s="102" t="s">
        <v>92</v>
      </c>
      <c r="F102" s="103" t="s">
        <v>254</v>
      </c>
      <c r="G102" s="447" t="s">
        <v>406</v>
      </c>
      <c r="H102" s="105"/>
      <c r="I102" s="105"/>
      <c r="J102" s="105"/>
      <c r="K102" s="105"/>
      <c r="L102" s="105">
        <v>5</v>
      </c>
      <c r="M102" s="105"/>
      <c r="N102" s="105"/>
      <c r="O102" s="337"/>
      <c r="P102" s="338"/>
      <c r="Q102" s="409"/>
      <c r="R102" s="410"/>
      <c r="S102" s="339"/>
      <c r="T102" s="340"/>
      <c r="U102" s="341"/>
      <c r="V102" s="342"/>
      <c r="W102" s="537"/>
      <c r="X102" s="343"/>
      <c r="Y102" s="344"/>
      <c r="Z102" s="345"/>
      <c r="AA102" s="346"/>
      <c r="AB102" s="347"/>
      <c r="AC102" s="348"/>
      <c r="AD102" s="349"/>
      <c r="AE102" s="454">
        <v>282.5</v>
      </c>
      <c r="AF102" s="211">
        <f t="shared" si="30"/>
        <v>0</v>
      </c>
      <c r="AG102" s="456">
        <v>5.7</v>
      </c>
      <c r="AH102" s="212">
        <v>5.9</v>
      </c>
      <c r="AI102" s="434">
        <f t="shared" si="32"/>
        <v>0</v>
      </c>
      <c r="AJ102" s="441">
        <f t="shared" si="41"/>
        <v>0</v>
      </c>
      <c r="AK102" s="441">
        <f t="shared" si="42"/>
        <v>0</v>
      </c>
      <c r="AL102" s="441">
        <f t="shared" si="43"/>
        <v>0</v>
      </c>
      <c r="AM102" s="441">
        <f t="shared" si="44"/>
        <v>0</v>
      </c>
      <c r="AN102" s="441">
        <f t="shared" si="45"/>
        <v>0</v>
      </c>
      <c r="AO102" s="441">
        <f t="shared" si="46"/>
        <v>0</v>
      </c>
      <c r="AP102" s="441">
        <f t="shared" si="47"/>
        <v>0</v>
      </c>
      <c r="AQ102" s="441">
        <f t="shared" si="48"/>
        <v>0</v>
      </c>
    </row>
    <row r="103" spans="1:43" s="36" customFormat="1" ht="13.95" customHeight="1" thickBot="1">
      <c r="A103" s="127" t="s">
        <v>1894</v>
      </c>
      <c r="B103" s="458" t="s">
        <v>1859</v>
      </c>
      <c r="C103" s="419"/>
      <c r="D103" s="101">
        <v>10</v>
      </c>
      <c r="E103" s="102" t="s">
        <v>91</v>
      </c>
      <c r="F103" s="103" t="s">
        <v>254</v>
      </c>
      <c r="G103" s="447" t="s">
        <v>406</v>
      </c>
      <c r="H103" s="105"/>
      <c r="I103" s="105"/>
      <c r="J103" s="105"/>
      <c r="K103" s="105">
        <v>10</v>
      </c>
      <c r="L103" s="105"/>
      <c r="M103" s="105"/>
      <c r="N103" s="105"/>
      <c r="O103" s="337"/>
      <c r="P103" s="338"/>
      <c r="Q103" s="409"/>
      <c r="R103" s="410"/>
      <c r="S103" s="339"/>
      <c r="T103" s="340"/>
      <c r="U103" s="341"/>
      <c r="V103" s="342"/>
      <c r="W103" s="537"/>
      <c r="X103" s="343"/>
      <c r="Y103" s="344"/>
      <c r="Z103" s="345"/>
      <c r="AA103" s="346"/>
      <c r="AB103" s="347"/>
      <c r="AC103" s="348"/>
      <c r="AD103" s="349"/>
      <c r="AE103" s="454">
        <v>210</v>
      </c>
      <c r="AF103" s="211">
        <f t="shared" si="30"/>
        <v>0</v>
      </c>
      <c r="AG103" s="456">
        <v>3.4</v>
      </c>
      <c r="AH103" s="212">
        <v>3.6</v>
      </c>
      <c r="AI103" s="434">
        <f t="shared" si="32"/>
        <v>0</v>
      </c>
      <c r="AJ103" s="441">
        <f t="shared" si="41"/>
        <v>0</v>
      </c>
      <c r="AK103" s="441">
        <f t="shared" si="42"/>
        <v>0</v>
      </c>
      <c r="AL103" s="441">
        <f t="shared" si="43"/>
        <v>0</v>
      </c>
      <c r="AM103" s="441">
        <f t="shared" si="44"/>
        <v>0</v>
      </c>
      <c r="AN103" s="441">
        <f t="shared" si="45"/>
        <v>0</v>
      </c>
      <c r="AO103" s="441">
        <f t="shared" si="46"/>
        <v>0</v>
      </c>
      <c r="AP103" s="441">
        <f t="shared" si="47"/>
        <v>0</v>
      </c>
      <c r="AQ103" s="441">
        <f t="shared" si="48"/>
        <v>0</v>
      </c>
    </row>
    <row r="104" spans="1:43" s="36" customFormat="1" ht="13.95" customHeight="1" thickBot="1">
      <c r="A104" s="127" t="s">
        <v>1916</v>
      </c>
      <c r="B104" s="458" t="s">
        <v>1859</v>
      </c>
      <c r="C104" s="419"/>
      <c r="D104" s="101">
        <v>10</v>
      </c>
      <c r="E104" s="102" t="s">
        <v>91</v>
      </c>
      <c r="F104" s="103" t="s">
        <v>254</v>
      </c>
      <c r="G104" s="447" t="s">
        <v>406</v>
      </c>
      <c r="H104" s="105"/>
      <c r="I104" s="105"/>
      <c r="J104" s="105"/>
      <c r="K104" s="105">
        <v>10</v>
      </c>
      <c r="L104" s="105"/>
      <c r="M104" s="105"/>
      <c r="N104" s="105"/>
      <c r="O104" s="337"/>
      <c r="P104" s="338"/>
      <c r="Q104" s="409"/>
      <c r="R104" s="410"/>
      <c r="S104" s="339"/>
      <c r="T104" s="340"/>
      <c r="U104" s="341"/>
      <c r="V104" s="342"/>
      <c r="W104" s="537"/>
      <c r="X104" s="343"/>
      <c r="Y104" s="344"/>
      <c r="Z104" s="345"/>
      <c r="AA104" s="346"/>
      <c r="AB104" s="347"/>
      <c r="AC104" s="348"/>
      <c r="AD104" s="349"/>
      <c r="AE104" s="454">
        <v>210</v>
      </c>
      <c r="AF104" s="211">
        <f t="shared" si="30"/>
        <v>0</v>
      </c>
      <c r="AG104" s="456">
        <v>3.5</v>
      </c>
      <c r="AH104" s="212">
        <v>3.7</v>
      </c>
      <c r="AI104" s="434">
        <f t="shared" si="32"/>
        <v>0</v>
      </c>
      <c r="AJ104" s="441">
        <f t="shared" si="41"/>
        <v>0</v>
      </c>
      <c r="AK104" s="441">
        <f t="shared" si="42"/>
        <v>0</v>
      </c>
      <c r="AL104" s="441">
        <f t="shared" si="43"/>
        <v>0</v>
      </c>
      <c r="AM104" s="441">
        <f t="shared" si="44"/>
        <v>0</v>
      </c>
      <c r="AN104" s="441">
        <f t="shared" si="45"/>
        <v>0</v>
      </c>
      <c r="AO104" s="441">
        <f t="shared" si="46"/>
        <v>0</v>
      </c>
      <c r="AP104" s="441">
        <f t="shared" si="47"/>
        <v>0</v>
      </c>
      <c r="AQ104" s="441">
        <f t="shared" si="48"/>
        <v>0</v>
      </c>
    </row>
    <row r="105" spans="1:43" s="36" customFormat="1" ht="13.95" customHeight="1" thickBot="1">
      <c r="A105" s="127" t="s">
        <v>1895</v>
      </c>
      <c r="B105" s="458" t="s">
        <v>1859</v>
      </c>
      <c r="C105" s="419"/>
      <c r="D105" s="101">
        <v>10</v>
      </c>
      <c r="E105" s="102" t="s">
        <v>91</v>
      </c>
      <c r="F105" s="103" t="s">
        <v>254</v>
      </c>
      <c r="G105" s="447" t="s">
        <v>1900</v>
      </c>
      <c r="H105" s="105"/>
      <c r="I105" s="105"/>
      <c r="J105" s="105"/>
      <c r="K105" s="105">
        <v>10</v>
      </c>
      <c r="L105" s="105"/>
      <c r="M105" s="105"/>
      <c r="N105" s="105"/>
      <c r="O105" s="337"/>
      <c r="P105" s="338"/>
      <c r="Q105" s="409"/>
      <c r="R105" s="410"/>
      <c r="S105" s="339"/>
      <c r="T105" s="340"/>
      <c r="U105" s="341"/>
      <c r="V105" s="342"/>
      <c r="W105" s="537"/>
      <c r="X105" s="343"/>
      <c r="Y105" s="344"/>
      <c r="Z105" s="345"/>
      <c r="AA105" s="346"/>
      <c r="AB105" s="347"/>
      <c r="AC105" s="348"/>
      <c r="AD105" s="349"/>
      <c r="AE105" s="454">
        <v>110</v>
      </c>
      <c r="AF105" s="211">
        <f t="shared" si="30"/>
        <v>0</v>
      </c>
      <c r="AG105" s="456">
        <v>2</v>
      </c>
      <c r="AH105" s="212">
        <v>2.2000000000000002</v>
      </c>
      <c r="AI105" s="434">
        <f t="shared" si="32"/>
        <v>0</v>
      </c>
      <c r="AJ105" s="441">
        <f t="shared" si="41"/>
        <v>0</v>
      </c>
      <c r="AK105" s="441">
        <f t="shared" si="42"/>
        <v>0</v>
      </c>
      <c r="AL105" s="441">
        <f t="shared" si="43"/>
        <v>0</v>
      </c>
      <c r="AM105" s="441">
        <f t="shared" si="44"/>
        <v>0</v>
      </c>
      <c r="AN105" s="441">
        <f t="shared" si="45"/>
        <v>0</v>
      </c>
      <c r="AO105" s="441">
        <f t="shared" si="46"/>
        <v>0</v>
      </c>
      <c r="AP105" s="441">
        <f t="shared" si="47"/>
        <v>0</v>
      </c>
      <c r="AQ105" s="441">
        <f t="shared" si="48"/>
        <v>0</v>
      </c>
    </row>
    <row r="106" spans="1:43" s="36" customFormat="1" ht="13.95" customHeight="1" thickBot="1">
      <c r="A106" s="127" t="s">
        <v>1896</v>
      </c>
      <c r="B106" s="458" t="s">
        <v>1859</v>
      </c>
      <c r="C106" s="419"/>
      <c r="D106" s="101">
        <v>10</v>
      </c>
      <c r="E106" s="102" t="s">
        <v>91</v>
      </c>
      <c r="F106" s="103" t="s">
        <v>254</v>
      </c>
      <c r="G106" s="447" t="s">
        <v>406</v>
      </c>
      <c r="H106" s="105"/>
      <c r="I106" s="105"/>
      <c r="J106" s="105"/>
      <c r="K106" s="105">
        <v>10</v>
      </c>
      <c r="L106" s="105"/>
      <c r="M106" s="105"/>
      <c r="N106" s="105"/>
      <c r="O106" s="337"/>
      <c r="P106" s="338"/>
      <c r="Q106" s="409"/>
      <c r="R106" s="410"/>
      <c r="S106" s="339"/>
      <c r="T106" s="340"/>
      <c r="U106" s="341"/>
      <c r="V106" s="342"/>
      <c r="W106" s="537"/>
      <c r="X106" s="343"/>
      <c r="Y106" s="344"/>
      <c r="Z106" s="345"/>
      <c r="AA106" s="346"/>
      <c r="AB106" s="347"/>
      <c r="AC106" s="348"/>
      <c r="AD106" s="349"/>
      <c r="AE106" s="454">
        <v>110</v>
      </c>
      <c r="AF106" s="211">
        <f t="shared" si="30"/>
        <v>0</v>
      </c>
      <c r="AG106" s="456">
        <v>2</v>
      </c>
      <c r="AH106" s="212">
        <v>2.2000000000000002</v>
      </c>
      <c r="AI106" s="434">
        <f t="shared" si="32"/>
        <v>0</v>
      </c>
      <c r="AJ106" s="441">
        <f t="shared" si="41"/>
        <v>0</v>
      </c>
      <c r="AK106" s="441">
        <f t="shared" si="42"/>
        <v>0</v>
      </c>
      <c r="AL106" s="441">
        <f t="shared" si="43"/>
        <v>0</v>
      </c>
      <c r="AM106" s="441">
        <f t="shared" si="44"/>
        <v>0</v>
      </c>
      <c r="AN106" s="441">
        <f t="shared" si="45"/>
        <v>0</v>
      </c>
      <c r="AO106" s="441">
        <f t="shared" si="46"/>
        <v>0</v>
      </c>
      <c r="AP106" s="441">
        <f t="shared" si="47"/>
        <v>0</v>
      </c>
      <c r="AQ106" s="441">
        <f t="shared" si="48"/>
        <v>0</v>
      </c>
    </row>
    <row r="107" spans="1:43" s="36" customFormat="1" ht="13.95" customHeight="1" thickBot="1">
      <c r="A107" s="127" t="s">
        <v>1897</v>
      </c>
      <c r="B107" s="458" t="s">
        <v>1859</v>
      </c>
      <c r="C107" s="419"/>
      <c r="D107" s="101">
        <v>10</v>
      </c>
      <c r="E107" s="102" t="s">
        <v>228</v>
      </c>
      <c r="F107" s="103" t="s">
        <v>254</v>
      </c>
      <c r="G107" s="447" t="s">
        <v>1900</v>
      </c>
      <c r="H107" s="105"/>
      <c r="I107" s="105"/>
      <c r="J107" s="105">
        <v>5</v>
      </c>
      <c r="K107" s="105">
        <v>5</v>
      </c>
      <c r="L107" s="105"/>
      <c r="M107" s="105"/>
      <c r="N107" s="105"/>
      <c r="O107" s="337"/>
      <c r="P107" s="338"/>
      <c r="Q107" s="409"/>
      <c r="R107" s="410"/>
      <c r="S107" s="339"/>
      <c r="T107" s="340"/>
      <c r="U107" s="341"/>
      <c r="V107" s="342"/>
      <c r="W107" s="537"/>
      <c r="X107" s="343"/>
      <c r="Y107" s="344"/>
      <c r="Z107" s="345"/>
      <c r="AA107" s="346"/>
      <c r="AB107" s="347"/>
      <c r="AC107" s="348"/>
      <c r="AD107" s="349"/>
      <c r="AE107" s="454">
        <v>67.5</v>
      </c>
      <c r="AF107" s="211">
        <f t="shared" si="30"/>
        <v>0</v>
      </c>
      <c r="AG107" s="456">
        <v>1.1000000000000001</v>
      </c>
      <c r="AH107" s="212">
        <v>1.3</v>
      </c>
      <c r="AI107" s="434">
        <f t="shared" si="32"/>
        <v>0</v>
      </c>
      <c r="AJ107" s="441">
        <f t="shared" si="41"/>
        <v>0</v>
      </c>
      <c r="AK107" s="441">
        <f t="shared" si="42"/>
        <v>0</v>
      </c>
      <c r="AL107" s="441">
        <f t="shared" si="43"/>
        <v>0</v>
      </c>
      <c r="AM107" s="441">
        <f t="shared" si="44"/>
        <v>0</v>
      </c>
      <c r="AN107" s="441">
        <f t="shared" si="45"/>
        <v>0</v>
      </c>
      <c r="AO107" s="441">
        <f t="shared" si="46"/>
        <v>0</v>
      </c>
      <c r="AP107" s="441">
        <f t="shared" si="47"/>
        <v>0</v>
      </c>
      <c r="AQ107" s="441">
        <f t="shared" si="48"/>
        <v>0</v>
      </c>
    </row>
    <row r="108" spans="1:43" s="36" customFormat="1" ht="13.95" customHeight="1" thickBot="1">
      <c r="A108" s="127" t="s">
        <v>1898</v>
      </c>
      <c r="B108" s="458" t="s">
        <v>1859</v>
      </c>
      <c r="C108" s="419"/>
      <c r="D108" s="101">
        <v>10</v>
      </c>
      <c r="E108" s="102" t="s">
        <v>90</v>
      </c>
      <c r="F108" s="103" t="s">
        <v>254</v>
      </c>
      <c r="G108" s="447" t="s">
        <v>1900</v>
      </c>
      <c r="H108" s="105"/>
      <c r="I108" s="105"/>
      <c r="J108" s="105">
        <v>10</v>
      </c>
      <c r="K108" s="105"/>
      <c r="L108" s="105"/>
      <c r="M108" s="105"/>
      <c r="N108" s="105"/>
      <c r="O108" s="337"/>
      <c r="P108" s="338"/>
      <c r="Q108" s="409"/>
      <c r="R108" s="410"/>
      <c r="S108" s="339"/>
      <c r="T108" s="340"/>
      <c r="U108" s="341"/>
      <c r="V108" s="342"/>
      <c r="W108" s="537"/>
      <c r="X108" s="343"/>
      <c r="Y108" s="344"/>
      <c r="Z108" s="345"/>
      <c r="AA108" s="346"/>
      <c r="AB108" s="347"/>
      <c r="AC108" s="348"/>
      <c r="AD108" s="349"/>
      <c r="AE108" s="454">
        <v>62.5</v>
      </c>
      <c r="AF108" s="211">
        <f t="shared" si="30"/>
        <v>0</v>
      </c>
      <c r="AG108" s="456">
        <v>0.5</v>
      </c>
      <c r="AH108" s="212">
        <v>0.7</v>
      </c>
      <c r="AI108" s="434">
        <f t="shared" si="32"/>
        <v>0</v>
      </c>
      <c r="AJ108" s="441">
        <f t="shared" si="41"/>
        <v>0</v>
      </c>
      <c r="AK108" s="441">
        <f t="shared" si="42"/>
        <v>0</v>
      </c>
      <c r="AL108" s="441">
        <f t="shared" si="43"/>
        <v>0</v>
      </c>
      <c r="AM108" s="441">
        <f t="shared" si="44"/>
        <v>0</v>
      </c>
      <c r="AN108" s="441">
        <f t="shared" si="45"/>
        <v>0</v>
      </c>
      <c r="AO108" s="441">
        <f t="shared" si="46"/>
        <v>0</v>
      </c>
      <c r="AP108" s="441">
        <f t="shared" si="47"/>
        <v>0</v>
      </c>
      <c r="AQ108" s="441">
        <f t="shared" si="48"/>
        <v>0</v>
      </c>
    </row>
    <row r="109" spans="1:43" s="36" customFormat="1" ht="13.5" customHeight="1" thickBot="1">
      <c r="A109" s="127" t="s">
        <v>1467</v>
      </c>
      <c r="B109" s="407"/>
      <c r="C109" s="419" t="s">
        <v>1591</v>
      </c>
      <c r="D109" s="311">
        <v>5</v>
      </c>
      <c r="E109" s="312" t="s">
        <v>91</v>
      </c>
      <c r="F109" s="313" t="s">
        <v>254</v>
      </c>
      <c r="G109" s="446" t="s">
        <v>1483</v>
      </c>
      <c r="H109" s="314"/>
      <c r="I109" s="314"/>
      <c r="J109" s="314"/>
      <c r="K109" s="314">
        <v>5</v>
      </c>
      <c r="L109" s="314"/>
      <c r="M109" s="314"/>
      <c r="N109" s="315"/>
      <c r="O109" s="262"/>
      <c r="P109" s="237"/>
      <c r="Q109" s="395"/>
      <c r="R109" s="397"/>
      <c r="S109" s="240"/>
      <c r="T109" s="241"/>
      <c r="U109" s="242"/>
      <c r="V109" s="263"/>
      <c r="W109" s="537"/>
      <c r="X109" s="243"/>
      <c r="Y109" s="244"/>
      <c r="Z109" s="245"/>
      <c r="AA109" s="318"/>
      <c r="AB109" s="265"/>
      <c r="AC109" s="266"/>
      <c r="AD109" s="267"/>
      <c r="AE109" s="208">
        <v>110</v>
      </c>
      <c r="AF109" s="188">
        <f t="shared" si="30"/>
        <v>0</v>
      </c>
      <c r="AG109" s="448">
        <v>2.2999999999999998</v>
      </c>
      <c r="AH109" s="185">
        <f t="shared" si="31"/>
        <v>0</v>
      </c>
      <c r="AI109" s="434">
        <f t="shared" si="32"/>
        <v>0</v>
      </c>
      <c r="AJ109" s="441">
        <f t="shared" si="33"/>
        <v>0</v>
      </c>
      <c r="AK109" s="441">
        <f t="shared" si="34"/>
        <v>0</v>
      </c>
      <c r="AL109" s="441">
        <f t="shared" si="35"/>
        <v>0</v>
      </c>
      <c r="AM109" s="441">
        <f t="shared" si="36"/>
        <v>0</v>
      </c>
      <c r="AN109" s="441">
        <f t="shared" si="37"/>
        <v>0</v>
      </c>
      <c r="AO109" s="441">
        <f t="shared" si="38"/>
        <v>0</v>
      </c>
      <c r="AP109" s="441">
        <f t="shared" si="39"/>
        <v>0</v>
      </c>
      <c r="AQ109" s="441">
        <f t="shared" si="40"/>
        <v>0</v>
      </c>
    </row>
    <row r="110" spans="1:43" s="36" customFormat="1" ht="13.5" customHeight="1" thickBot="1">
      <c r="A110" s="310" t="s">
        <v>1468</v>
      </c>
      <c r="B110" s="407"/>
      <c r="C110" s="419" t="s">
        <v>1592</v>
      </c>
      <c r="D110" s="311">
        <v>10</v>
      </c>
      <c r="E110" s="312" t="s">
        <v>91</v>
      </c>
      <c r="F110" s="313" t="s">
        <v>254</v>
      </c>
      <c r="G110" s="446" t="s">
        <v>406</v>
      </c>
      <c r="H110" s="314"/>
      <c r="I110" s="314"/>
      <c r="J110" s="314"/>
      <c r="K110" s="314">
        <v>10</v>
      </c>
      <c r="L110" s="314"/>
      <c r="M110" s="314"/>
      <c r="N110" s="315"/>
      <c r="O110" s="262"/>
      <c r="P110" s="237"/>
      <c r="Q110" s="395"/>
      <c r="R110" s="397"/>
      <c r="S110" s="240"/>
      <c r="T110" s="241"/>
      <c r="U110" s="242"/>
      <c r="V110" s="263"/>
      <c r="W110" s="537"/>
      <c r="X110" s="316"/>
      <c r="Y110" s="317"/>
      <c r="Z110" s="245"/>
      <c r="AA110" s="318"/>
      <c r="AB110" s="265"/>
      <c r="AC110" s="266"/>
      <c r="AD110" s="267"/>
      <c r="AE110" s="208">
        <v>220</v>
      </c>
      <c r="AF110" s="188">
        <f t="shared" si="30"/>
        <v>0</v>
      </c>
      <c r="AG110" s="448">
        <v>5.3</v>
      </c>
      <c r="AH110" s="185">
        <f t="shared" si="31"/>
        <v>0</v>
      </c>
      <c r="AI110" s="434">
        <f t="shared" si="32"/>
        <v>0</v>
      </c>
      <c r="AJ110" s="441">
        <f t="shared" si="33"/>
        <v>0</v>
      </c>
      <c r="AK110" s="441">
        <f t="shared" si="34"/>
        <v>0</v>
      </c>
      <c r="AL110" s="441">
        <f t="shared" si="35"/>
        <v>0</v>
      </c>
      <c r="AM110" s="441">
        <f t="shared" si="36"/>
        <v>0</v>
      </c>
      <c r="AN110" s="441">
        <f t="shared" si="37"/>
        <v>0</v>
      </c>
      <c r="AO110" s="441">
        <f t="shared" si="38"/>
        <v>0</v>
      </c>
      <c r="AP110" s="441">
        <f t="shared" si="39"/>
        <v>0</v>
      </c>
      <c r="AQ110" s="441">
        <f t="shared" si="40"/>
        <v>0</v>
      </c>
    </row>
    <row r="111" spans="1:43" s="36" customFormat="1" ht="13.5" customHeight="1" thickBot="1">
      <c r="A111" s="310" t="s">
        <v>1469</v>
      </c>
      <c r="B111" s="407"/>
      <c r="C111" s="419" t="s">
        <v>1593</v>
      </c>
      <c r="D111" s="311">
        <v>5</v>
      </c>
      <c r="E111" s="312" t="s">
        <v>91</v>
      </c>
      <c r="F111" s="313" t="s">
        <v>254</v>
      </c>
      <c r="G111" s="446" t="s">
        <v>409</v>
      </c>
      <c r="H111" s="314"/>
      <c r="I111" s="314"/>
      <c r="J111" s="314"/>
      <c r="K111" s="314">
        <v>5</v>
      </c>
      <c r="L111" s="314"/>
      <c r="M111" s="314"/>
      <c r="N111" s="315"/>
      <c r="O111" s="262"/>
      <c r="P111" s="237"/>
      <c r="Q111" s="395"/>
      <c r="R111" s="397"/>
      <c r="S111" s="240"/>
      <c r="T111" s="241"/>
      <c r="U111" s="242"/>
      <c r="V111" s="263"/>
      <c r="W111" s="537"/>
      <c r="X111" s="243"/>
      <c r="Y111" s="244"/>
      <c r="Z111" s="245"/>
      <c r="AA111" s="318"/>
      <c r="AB111" s="265"/>
      <c r="AC111" s="266"/>
      <c r="AD111" s="267"/>
      <c r="AE111" s="208">
        <v>150</v>
      </c>
      <c r="AF111" s="188">
        <f t="shared" si="30"/>
        <v>0</v>
      </c>
      <c r="AG111" s="448">
        <v>3.73</v>
      </c>
      <c r="AH111" s="185">
        <f t="shared" si="31"/>
        <v>0</v>
      </c>
      <c r="AI111" s="434">
        <f t="shared" si="32"/>
        <v>0</v>
      </c>
      <c r="AJ111" s="441">
        <f t="shared" si="33"/>
        <v>0</v>
      </c>
      <c r="AK111" s="441">
        <f t="shared" si="34"/>
        <v>0</v>
      </c>
      <c r="AL111" s="441">
        <f t="shared" si="35"/>
        <v>0</v>
      </c>
      <c r="AM111" s="441">
        <f t="shared" si="36"/>
        <v>0</v>
      </c>
      <c r="AN111" s="441">
        <f t="shared" si="37"/>
        <v>0</v>
      </c>
      <c r="AO111" s="441">
        <f t="shared" si="38"/>
        <v>0</v>
      </c>
      <c r="AP111" s="441">
        <f t="shared" si="39"/>
        <v>0</v>
      </c>
      <c r="AQ111" s="441">
        <f t="shared" si="40"/>
        <v>0</v>
      </c>
    </row>
    <row r="112" spans="1:43" s="36" customFormat="1" ht="13.95" customHeight="1" thickBot="1">
      <c r="A112" s="127" t="s">
        <v>1535</v>
      </c>
      <c r="B112" s="407"/>
      <c r="C112" s="419" t="s">
        <v>1839</v>
      </c>
      <c r="D112" s="350">
        <v>5</v>
      </c>
      <c r="E112" s="350" t="s">
        <v>91</v>
      </c>
      <c r="F112" s="103" t="s">
        <v>254</v>
      </c>
      <c r="G112" s="127" t="s">
        <v>1484</v>
      </c>
      <c r="H112" s="351"/>
      <c r="I112" s="105"/>
      <c r="J112" s="105"/>
      <c r="K112" s="105">
        <v>5</v>
      </c>
      <c r="L112" s="105"/>
      <c r="M112" s="105"/>
      <c r="N112" s="105"/>
      <c r="O112" s="337"/>
      <c r="P112" s="338"/>
      <c r="Q112" s="409"/>
      <c r="R112" s="410"/>
      <c r="S112" s="339"/>
      <c r="T112" s="340"/>
      <c r="U112" s="341"/>
      <c r="V112" s="342"/>
      <c r="W112" s="537"/>
      <c r="X112" s="343"/>
      <c r="Y112" s="344"/>
      <c r="Z112" s="345"/>
      <c r="AA112" s="346"/>
      <c r="AB112" s="347"/>
      <c r="AC112" s="348"/>
      <c r="AD112" s="349"/>
      <c r="AE112" s="454">
        <v>200</v>
      </c>
      <c r="AF112" s="188">
        <f t="shared" si="30"/>
        <v>0</v>
      </c>
      <c r="AG112" s="456">
        <v>4.5999999999999996</v>
      </c>
      <c r="AH112" s="212">
        <f t="shared" si="31"/>
        <v>0</v>
      </c>
      <c r="AI112" s="434">
        <f t="shared" si="32"/>
        <v>0</v>
      </c>
      <c r="AJ112" s="441">
        <f t="shared" si="33"/>
        <v>0</v>
      </c>
      <c r="AK112" s="441">
        <f t="shared" si="34"/>
        <v>0</v>
      </c>
      <c r="AL112" s="441">
        <f t="shared" si="35"/>
        <v>0</v>
      </c>
      <c r="AM112" s="441">
        <f t="shared" si="36"/>
        <v>0</v>
      </c>
      <c r="AN112" s="441">
        <f t="shared" si="37"/>
        <v>0</v>
      </c>
      <c r="AO112" s="441">
        <f t="shared" si="38"/>
        <v>0</v>
      </c>
      <c r="AP112" s="441">
        <f t="shared" si="39"/>
        <v>0</v>
      </c>
      <c r="AQ112" s="441">
        <f t="shared" si="40"/>
        <v>0</v>
      </c>
    </row>
    <row r="113" spans="1:43" s="36" customFormat="1" ht="13.5" customHeight="1" thickBot="1">
      <c r="A113" s="310" t="s">
        <v>1470</v>
      </c>
      <c r="B113" s="407"/>
      <c r="C113" s="419" t="s">
        <v>1594</v>
      </c>
      <c r="D113" s="311">
        <v>5</v>
      </c>
      <c r="E113" s="312" t="s">
        <v>92</v>
      </c>
      <c r="F113" s="313" t="s">
        <v>254</v>
      </c>
      <c r="G113" s="446" t="s">
        <v>409</v>
      </c>
      <c r="H113" s="314"/>
      <c r="I113" s="314"/>
      <c r="J113" s="314"/>
      <c r="K113" s="314"/>
      <c r="L113" s="314">
        <v>5</v>
      </c>
      <c r="M113" s="314"/>
      <c r="N113" s="315"/>
      <c r="O113" s="262"/>
      <c r="P113" s="237"/>
      <c r="Q113" s="395"/>
      <c r="R113" s="397"/>
      <c r="S113" s="240"/>
      <c r="T113" s="241"/>
      <c r="U113" s="242"/>
      <c r="V113" s="263"/>
      <c r="W113" s="537"/>
      <c r="X113" s="243"/>
      <c r="Y113" s="244"/>
      <c r="Z113" s="245"/>
      <c r="AA113" s="264"/>
      <c r="AB113" s="265"/>
      <c r="AC113" s="266"/>
      <c r="AD113" s="267"/>
      <c r="AE113" s="208">
        <v>190</v>
      </c>
      <c r="AF113" s="188">
        <f t="shared" si="30"/>
        <v>0</v>
      </c>
      <c r="AG113" s="185">
        <v>4.5</v>
      </c>
      <c r="AH113" s="185">
        <f t="shared" si="31"/>
        <v>0</v>
      </c>
      <c r="AI113" s="434">
        <f t="shared" si="32"/>
        <v>0</v>
      </c>
      <c r="AJ113" s="441">
        <f t="shared" si="33"/>
        <v>0</v>
      </c>
      <c r="AK113" s="441">
        <f t="shared" si="34"/>
        <v>0</v>
      </c>
      <c r="AL113" s="441">
        <f t="shared" si="35"/>
        <v>0</v>
      </c>
      <c r="AM113" s="441">
        <f t="shared" si="36"/>
        <v>0</v>
      </c>
      <c r="AN113" s="441">
        <f t="shared" si="37"/>
        <v>0</v>
      </c>
      <c r="AO113" s="441">
        <f t="shared" si="38"/>
        <v>0</v>
      </c>
      <c r="AP113" s="441">
        <f t="shared" si="39"/>
        <v>0</v>
      </c>
      <c r="AQ113" s="441">
        <f t="shared" si="40"/>
        <v>0</v>
      </c>
    </row>
    <row r="114" spans="1:43" s="36" customFormat="1" ht="13.5" customHeight="1" thickBot="1">
      <c r="A114" s="310" t="s">
        <v>1471</v>
      </c>
      <c r="B114" s="407"/>
      <c r="C114" s="419" t="s">
        <v>1595</v>
      </c>
      <c r="D114" s="311">
        <v>1</v>
      </c>
      <c r="E114" s="312" t="s">
        <v>92</v>
      </c>
      <c r="F114" s="313" t="s">
        <v>254</v>
      </c>
      <c r="G114" s="446" t="s">
        <v>409</v>
      </c>
      <c r="H114" s="314"/>
      <c r="I114" s="314"/>
      <c r="J114" s="314"/>
      <c r="K114" s="314"/>
      <c r="L114" s="314">
        <v>1</v>
      </c>
      <c r="M114" s="314"/>
      <c r="N114" s="315"/>
      <c r="O114" s="262"/>
      <c r="P114" s="237"/>
      <c r="Q114" s="395"/>
      <c r="R114" s="397"/>
      <c r="S114" s="240"/>
      <c r="T114" s="241"/>
      <c r="U114" s="242"/>
      <c r="V114" s="263"/>
      <c r="W114" s="537"/>
      <c r="X114" s="243"/>
      <c r="Y114" s="244"/>
      <c r="Z114" s="245"/>
      <c r="AA114" s="264"/>
      <c r="AB114" s="265"/>
      <c r="AC114" s="266"/>
      <c r="AD114" s="267"/>
      <c r="AE114" s="208">
        <v>105</v>
      </c>
      <c r="AF114" s="188">
        <f t="shared" si="30"/>
        <v>0</v>
      </c>
      <c r="AG114" s="448">
        <v>2.7</v>
      </c>
      <c r="AH114" s="185">
        <f t="shared" si="31"/>
        <v>0</v>
      </c>
      <c r="AI114" s="434">
        <f t="shared" si="32"/>
        <v>0</v>
      </c>
      <c r="AJ114" s="441">
        <f t="shared" si="33"/>
        <v>0</v>
      </c>
      <c r="AK114" s="441">
        <f t="shared" si="34"/>
        <v>0</v>
      </c>
      <c r="AL114" s="441">
        <f t="shared" si="35"/>
        <v>0</v>
      </c>
      <c r="AM114" s="441">
        <f t="shared" si="36"/>
        <v>0</v>
      </c>
      <c r="AN114" s="441">
        <f t="shared" si="37"/>
        <v>0</v>
      </c>
      <c r="AO114" s="441">
        <f t="shared" si="38"/>
        <v>0</v>
      </c>
      <c r="AP114" s="441">
        <f t="shared" si="39"/>
        <v>0</v>
      </c>
      <c r="AQ114" s="441">
        <f t="shared" si="40"/>
        <v>0</v>
      </c>
    </row>
    <row r="115" spans="1:43" s="36" customFormat="1" ht="13.5" customHeight="1" thickBot="1">
      <c r="A115" s="310" t="s">
        <v>1472</v>
      </c>
      <c r="B115" s="407"/>
      <c r="C115" s="419" t="s">
        <v>1596</v>
      </c>
      <c r="D115" s="311">
        <v>1</v>
      </c>
      <c r="E115" s="312" t="s">
        <v>92</v>
      </c>
      <c r="F115" s="313" t="s">
        <v>254</v>
      </c>
      <c r="G115" s="446" t="s">
        <v>409</v>
      </c>
      <c r="H115" s="314"/>
      <c r="I115" s="314"/>
      <c r="J115" s="314"/>
      <c r="K115" s="314"/>
      <c r="L115" s="314">
        <v>1</v>
      </c>
      <c r="M115" s="314"/>
      <c r="N115" s="315"/>
      <c r="O115" s="262"/>
      <c r="P115" s="237"/>
      <c r="Q115" s="395"/>
      <c r="R115" s="397"/>
      <c r="S115" s="240"/>
      <c r="T115" s="241"/>
      <c r="U115" s="242"/>
      <c r="V115" s="263"/>
      <c r="W115" s="537"/>
      <c r="X115" s="243"/>
      <c r="Y115" s="244"/>
      <c r="Z115" s="245"/>
      <c r="AA115" s="264"/>
      <c r="AB115" s="265"/>
      <c r="AC115" s="266"/>
      <c r="AD115" s="267"/>
      <c r="AE115" s="208">
        <v>115</v>
      </c>
      <c r="AF115" s="188">
        <f t="shared" si="30"/>
        <v>0</v>
      </c>
      <c r="AG115" s="448">
        <v>3.2</v>
      </c>
      <c r="AH115" s="185">
        <f t="shared" si="31"/>
        <v>0</v>
      </c>
      <c r="AI115" s="434">
        <f t="shared" si="32"/>
        <v>0</v>
      </c>
      <c r="AJ115" s="441">
        <f t="shared" si="33"/>
        <v>0</v>
      </c>
      <c r="AK115" s="441">
        <f t="shared" si="34"/>
        <v>0</v>
      </c>
      <c r="AL115" s="441">
        <f t="shared" si="35"/>
        <v>0</v>
      </c>
      <c r="AM115" s="441">
        <f t="shared" si="36"/>
        <v>0</v>
      </c>
      <c r="AN115" s="441">
        <f t="shared" si="37"/>
        <v>0</v>
      </c>
      <c r="AO115" s="441">
        <f t="shared" si="38"/>
        <v>0</v>
      </c>
      <c r="AP115" s="441">
        <f t="shared" si="39"/>
        <v>0</v>
      </c>
      <c r="AQ115" s="441">
        <f t="shared" si="40"/>
        <v>0</v>
      </c>
    </row>
    <row r="116" spans="1:43" s="36" customFormat="1" ht="13.95" customHeight="1" thickBot="1">
      <c r="A116" s="127" t="s">
        <v>1536</v>
      </c>
      <c r="B116" s="407"/>
      <c r="C116" s="419" t="s">
        <v>1844</v>
      </c>
      <c r="D116" s="350">
        <v>4</v>
      </c>
      <c r="E116" s="350" t="s">
        <v>92</v>
      </c>
      <c r="F116" s="103" t="s">
        <v>254</v>
      </c>
      <c r="G116" s="127" t="s">
        <v>409</v>
      </c>
      <c r="H116" s="351"/>
      <c r="I116" s="105"/>
      <c r="J116" s="105"/>
      <c r="K116" s="105"/>
      <c r="L116" s="105">
        <v>4</v>
      </c>
      <c r="M116" s="105"/>
      <c r="N116" s="105"/>
      <c r="O116" s="337"/>
      <c r="P116" s="338"/>
      <c r="Q116" s="409"/>
      <c r="R116" s="410"/>
      <c r="S116" s="339"/>
      <c r="T116" s="340"/>
      <c r="U116" s="341"/>
      <c r="V116" s="342"/>
      <c r="W116" s="537"/>
      <c r="X116" s="343"/>
      <c r="Y116" s="344"/>
      <c r="Z116" s="345"/>
      <c r="AA116" s="346"/>
      <c r="AB116" s="347"/>
      <c r="AC116" s="348"/>
      <c r="AD116" s="349"/>
      <c r="AE116" s="454">
        <v>210</v>
      </c>
      <c r="AF116" s="188">
        <f t="shared" si="30"/>
        <v>0</v>
      </c>
      <c r="AG116" s="456">
        <v>6.2</v>
      </c>
      <c r="AH116" s="212">
        <f t="shared" si="31"/>
        <v>0</v>
      </c>
      <c r="AI116" s="434">
        <f t="shared" si="32"/>
        <v>0</v>
      </c>
      <c r="AJ116" s="441">
        <f t="shared" si="33"/>
        <v>0</v>
      </c>
      <c r="AK116" s="441">
        <f t="shared" si="34"/>
        <v>0</v>
      </c>
      <c r="AL116" s="441">
        <f t="shared" si="35"/>
        <v>0</v>
      </c>
      <c r="AM116" s="441">
        <f t="shared" si="36"/>
        <v>0</v>
      </c>
      <c r="AN116" s="441">
        <f t="shared" si="37"/>
        <v>0</v>
      </c>
      <c r="AO116" s="441">
        <f t="shared" si="38"/>
        <v>0</v>
      </c>
      <c r="AP116" s="441">
        <f t="shared" si="39"/>
        <v>0</v>
      </c>
      <c r="AQ116" s="441">
        <f t="shared" si="40"/>
        <v>0</v>
      </c>
    </row>
    <row r="117" spans="1:43" s="36" customFormat="1" ht="13.5" customHeight="1" thickBot="1">
      <c r="A117" s="310" t="s">
        <v>1473</v>
      </c>
      <c r="B117" s="407"/>
      <c r="C117" s="419" t="s">
        <v>1597</v>
      </c>
      <c r="D117" s="311">
        <v>10</v>
      </c>
      <c r="E117" s="312" t="s">
        <v>91</v>
      </c>
      <c r="F117" s="313" t="s">
        <v>254</v>
      </c>
      <c r="G117" s="446" t="s">
        <v>401</v>
      </c>
      <c r="H117" s="314"/>
      <c r="I117" s="314"/>
      <c r="J117" s="314"/>
      <c r="K117" s="314">
        <v>10</v>
      </c>
      <c r="L117" s="314"/>
      <c r="M117" s="314"/>
      <c r="N117" s="315"/>
      <c r="O117" s="262"/>
      <c r="P117" s="237"/>
      <c r="Q117" s="395"/>
      <c r="R117" s="397"/>
      <c r="S117" s="240"/>
      <c r="T117" s="241"/>
      <c r="U117" s="242"/>
      <c r="V117" s="263"/>
      <c r="W117" s="537"/>
      <c r="X117" s="243"/>
      <c r="Y117" s="244"/>
      <c r="Z117" s="245"/>
      <c r="AA117" s="264"/>
      <c r="AB117" s="265"/>
      <c r="AC117" s="266"/>
      <c r="AD117" s="267"/>
      <c r="AE117" s="208">
        <v>115</v>
      </c>
      <c r="AF117" s="188">
        <f t="shared" si="30"/>
        <v>0</v>
      </c>
      <c r="AG117" s="448">
        <v>2.4</v>
      </c>
      <c r="AH117" s="185">
        <f t="shared" si="31"/>
        <v>0</v>
      </c>
      <c r="AI117" s="434">
        <f t="shared" si="32"/>
        <v>0</v>
      </c>
      <c r="AJ117" s="441">
        <f t="shared" si="33"/>
        <v>0</v>
      </c>
      <c r="AK117" s="441">
        <f t="shared" si="34"/>
        <v>0</v>
      </c>
      <c r="AL117" s="441">
        <f t="shared" si="35"/>
        <v>0</v>
      </c>
      <c r="AM117" s="441">
        <f t="shared" si="36"/>
        <v>0</v>
      </c>
      <c r="AN117" s="441">
        <f t="shared" si="37"/>
        <v>0</v>
      </c>
      <c r="AO117" s="441">
        <f t="shared" si="38"/>
        <v>0</v>
      </c>
      <c r="AP117" s="441">
        <f t="shared" si="39"/>
        <v>0</v>
      </c>
      <c r="AQ117" s="441">
        <f t="shared" si="40"/>
        <v>0</v>
      </c>
    </row>
    <row r="118" spans="1:43" s="36" customFormat="1" ht="13.5" customHeight="1" thickBot="1">
      <c r="A118" s="310" t="s">
        <v>1474</v>
      </c>
      <c r="B118" s="407"/>
      <c r="C118" s="419" t="s">
        <v>1598</v>
      </c>
      <c r="D118" s="311">
        <v>10</v>
      </c>
      <c r="E118" s="312" t="s">
        <v>91</v>
      </c>
      <c r="F118" s="313" t="s">
        <v>254</v>
      </c>
      <c r="G118" s="446" t="s">
        <v>401</v>
      </c>
      <c r="H118" s="314"/>
      <c r="I118" s="314"/>
      <c r="J118" s="314"/>
      <c r="K118" s="314">
        <v>10</v>
      </c>
      <c r="L118" s="314"/>
      <c r="M118" s="314"/>
      <c r="N118" s="315"/>
      <c r="O118" s="262"/>
      <c r="P118" s="237"/>
      <c r="Q118" s="395"/>
      <c r="R118" s="397"/>
      <c r="S118" s="240"/>
      <c r="T118" s="241"/>
      <c r="U118" s="242"/>
      <c r="V118" s="263"/>
      <c r="W118" s="537"/>
      <c r="X118" s="243"/>
      <c r="Y118" s="244"/>
      <c r="Z118" s="245"/>
      <c r="AA118" s="264"/>
      <c r="AB118" s="265"/>
      <c r="AC118" s="266"/>
      <c r="AD118" s="267"/>
      <c r="AE118" s="208">
        <v>200</v>
      </c>
      <c r="AF118" s="188">
        <f t="shared" si="30"/>
        <v>0</v>
      </c>
      <c r="AG118" s="448">
        <v>4.2</v>
      </c>
      <c r="AH118" s="185">
        <f t="shared" si="31"/>
        <v>0</v>
      </c>
      <c r="AI118" s="434">
        <f t="shared" si="32"/>
        <v>0</v>
      </c>
      <c r="AJ118" s="441">
        <f t="shared" si="33"/>
        <v>0</v>
      </c>
      <c r="AK118" s="441">
        <f t="shared" si="34"/>
        <v>0</v>
      </c>
      <c r="AL118" s="441">
        <f t="shared" si="35"/>
        <v>0</v>
      </c>
      <c r="AM118" s="441">
        <f t="shared" si="36"/>
        <v>0</v>
      </c>
      <c r="AN118" s="441">
        <f t="shared" si="37"/>
        <v>0</v>
      </c>
      <c r="AO118" s="441">
        <f t="shared" si="38"/>
        <v>0</v>
      </c>
      <c r="AP118" s="441">
        <f t="shared" si="39"/>
        <v>0</v>
      </c>
      <c r="AQ118" s="441">
        <f t="shared" si="40"/>
        <v>0</v>
      </c>
    </row>
    <row r="119" spans="1:43" s="36" customFormat="1" ht="13.5" customHeight="1" thickBot="1">
      <c r="A119" s="310" t="s">
        <v>1475</v>
      </c>
      <c r="B119" s="407"/>
      <c r="C119" s="419" t="s">
        <v>1599</v>
      </c>
      <c r="D119" s="311">
        <v>10</v>
      </c>
      <c r="E119" s="312" t="s">
        <v>92</v>
      </c>
      <c r="F119" s="313" t="s">
        <v>254</v>
      </c>
      <c r="G119" s="446" t="s">
        <v>401</v>
      </c>
      <c r="H119" s="314"/>
      <c r="I119" s="314"/>
      <c r="J119" s="314"/>
      <c r="K119" s="314"/>
      <c r="L119" s="314">
        <v>10</v>
      </c>
      <c r="M119" s="314"/>
      <c r="N119" s="315"/>
      <c r="O119" s="262"/>
      <c r="P119" s="237"/>
      <c r="Q119" s="395"/>
      <c r="R119" s="397"/>
      <c r="S119" s="240"/>
      <c r="T119" s="241"/>
      <c r="U119" s="242"/>
      <c r="V119" s="263"/>
      <c r="W119" s="537"/>
      <c r="X119" s="243"/>
      <c r="Y119" s="244"/>
      <c r="Z119" s="245"/>
      <c r="AA119" s="264"/>
      <c r="AB119" s="265"/>
      <c r="AC119" s="266"/>
      <c r="AD119" s="267"/>
      <c r="AE119" s="208">
        <v>230</v>
      </c>
      <c r="AF119" s="188">
        <f t="shared" si="30"/>
        <v>0</v>
      </c>
      <c r="AG119" s="448">
        <v>6.8</v>
      </c>
      <c r="AH119" s="185">
        <f t="shared" si="31"/>
        <v>0</v>
      </c>
      <c r="AI119" s="434">
        <f t="shared" si="32"/>
        <v>0</v>
      </c>
      <c r="AJ119" s="441">
        <f t="shared" si="33"/>
        <v>0</v>
      </c>
      <c r="AK119" s="441">
        <f t="shared" si="34"/>
        <v>0</v>
      </c>
      <c r="AL119" s="441">
        <f t="shared" si="35"/>
        <v>0</v>
      </c>
      <c r="AM119" s="441">
        <f t="shared" si="36"/>
        <v>0</v>
      </c>
      <c r="AN119" s="441">
        <f t="shared" si="37"/>
        <v>0</v>
      </c>
      <c r="AO119" s="441">
        <f t="shared" si="38"/>
        <v>0</v>
      </c>
      <c r="AP119" s="441">
        <f t="shared" si="39"/>
        <v>0</v>
      </c>
      <c r="AQ119" s="441">
        <f t="shared" si="40"/>
        <v>0</v>
      </c>
    </row>
    <row r="120" spans="1:43" s="36" customFormat="1" ht="13.5" customHeight="1" thickBot="1">
      <c r="A120" s="310" t="s">
        <v>1476</v>
      </c>
      <c r="B120" s="407"/>
      <c r="C120" s="419" t="s">
        <v>1600</v>
      </c>
      <c r="D120" s="311">
        <v>10</v>
      </c>
      <c r="E120" s="312" t="s">
        <v>92</v>
      </c>
      <c r="F120" s="313" t="s">
        <v>254</v>
      </c>
      <c r="G120" s="446" t="s">
        <v>401</v>
      </c>
      <c r="H120" s="314"/>
      <c r="I120" s="314"/>
      <c r="J120" s="314"/>
      <c r="K120" s="314"/>
      <c r="L120" s="314">
        <v>10</v>
      </c>
      <c r="M120" s="314"/>
      <c r="N120" s="315"/>
      <c r="O120" s="262"/>
      <c r="P120" s="237"/>
      <c r="Q120" s="395"/>
      <c r="R120" s="397"/>
      <c r="S120" s="240"/>
      <c r="T120" s="241"/>
      <c r="U120" s="242"/>
      <c r="V120" s="263"/>
      <c r="W120" s="537"/>
      <c r="X120" s="243"/>
      <c r="Y120" s="244"/>
      <c r="Z120" s="245"/>
      <c r="AA120" s="264"/>
      <c r="AB120" s="265"/>
      <c r="AC120" s="266"/>
      <c r="AD120" s="267"/>
      <c r="AE120" s="208">
        <v>242.5</v>
      </c>
      <c r="AF120" s="213">
        <f t="shared" si="30"/>
        <v>0</v>
      </c>
      <c r="AG120" s="448">
        <v>5</v>
      </c>
      <c r="AH120" s="185">
        <f t="shared" si="31"/>
        <v>0</v>
      </c>
      <c r="AI120" s="434">
        <f t="shared" si="32"/>
        <v>0</v>
      </c>
      <c r="AJ120" s="441">
        <f t="shared" si="33"/>
        <v>0</v>
      </c>
      <c r="AK120" s="441">
        <f t="shared" si="34"/>
        <v>0</v>
      </c>
      <c r="AL120" s="441">
        <f t="shared" si="35"/>
        <v>0</v>
      </c>
      <c r="AM120" s="441">
        <f t="shared" si="36"/>
        <v>0</v>
      </c>
      <c r="AN120" s="441">
        <f t="shared" si="37"/>
        <v>0</v>
      </c>
      <c r="AO120" s="441">
        <f t="shared" si="38"/>
        <v>0</v>
      </c>
      <c r="AP120" s="441">
        <f t="shared" si="39"/>
        <v>0</v>
      </c>
      <c r="AQ120" s="441">
        <f t="shared" si="40"/>
        <v>0</v>
      </c>
    </row>
    <row r="121" spans="1:43" s="36" customFormat="1" ht="13.5" customHeight="1" thickBot="1">
      <c r="A121" s="310" t="s">
        <v>1477</v>
      </c>
      <c r="B121" s="407"/>
      <c r="C121" s="419" t="s">
        <v>1601</v>
      </c>
      <c r="D121" s="311">
        <v>1</v>
      </c>
      <c r="E121" s="312" t="s">
        <v>93</v>
      </c>
      <c r="F121" s="313" t="s">
        <v>254</v>
      </c>
      <c r="G121" s="446" t="s">
        <v>412</v>
      </c>
      <c r="H121" s="314"/>
      <c r="I121" s="314"/>
      <c r="J121" s="314"/>
      <c r="K121" s="314"/>
      <c r="L121" s="314"/>
      <c r="M121" s="314">
        <v>1</v>
      </c>
      <c r="N121" s="315"/>
      <c r="O121" s="262"/>
      <c r="P121" s="237"/>
      <c r="Q121" s="395"/>
      <c r="R121" s="397"/>
      <c r="S121" s="240"/>
      <c r="T121" s="241"/>
      <c r="U121" s="242"/>
      <c r="V121" s="263"/>
      <c r="W121" s="537"/>
      <c r="X121" s="243"/>
      <c r="Y121" s="244"/>
      <c r="Z121" s="245"/>
      <c r="AA121" s="264"/>
      <c r="AB121" s="265"/>
      <c r="AC121" s="266"/>
      <c r="AD121" s="267"/>
      <c r="AE121" s="208">
        <v>110</v>
      </c>
      <c r="AF121" s="213">
        <f t="shared" si="30"/>
        <v>0</v>
      </c>
      <c r="AG121" s="448">
        <v>2.2999999999999998</v>
      </c>
      <c r="AH121" s="185">
        <f t="shared" si="31"/>
        <v>0</v>
      </c>
      <c r="AI121" s="434">
        <f t="shared" si="32"/>
        <v>0</v>
      </c>
      <c r="AJ121" s="441">
        <f t="shared" si="33"/>
        <v>0</v>
      </c>
      <c r="AK121" s="441">
        <f t="shared" si="34"/>
        <v>0</v>
      </c>
      <c r="AL121" s="441">
        <f t="shared" si="35"/>
        <v>0</v>
      </c>
      <c r="AM121" s="441">
        <f t="shared" si="36"/>
        <v>0</v>
      </c>
      <c r="AN121" s="441">
        <f t="shared" si="37"/>
        <v>0</v>
      </c>
      <c r="AO121" s="441">
        <f t="shared" si="38"/>
        <v>0</v>
      </c>
      <c r="AP121" s="441">
        <f t="shared" si="39"/>
        <v>0</v>
      </c>
      <c r="AQ121" s="441">
        <f t="shared" si="40"/>
        <v>0</v>
      </c>
    </row>
    <row r="122" spans="1:43" s="36" customFormat="1" ht="13.5" customHeight="1" thickBot="1">
      <c r="A122" s="310" t="s">
        <v>1478</v>
      </c>
      <c r="B122" s="407"/>
      <c r="C122" s="419" t="s">
        <v>1602</v>
      </c>
      <c r="D122" s="311">
        <v>1</v>
      </c>
      <c r="E122" s="312" t="s">
        <v>93</v>
      </c>
      <c r="F122" s="313" t="s">
        <v>254</v>
      </c>
      <c r="G122" s="446" t="s">
        <v>412</v>
      </c>
      <c r="H122" s="314"/>
      <c r="I122" s="314"/>
      <c r="J122" s="314"/>
      <c r="K122" s="314"/>
      <c r="L122" s="314"/>
      <c r="M122" s="314">
        <v>1</v>
      </c>
      <c r="N122" s="315"/>
      <c r="O122" s="262"/>
      <c r="P122" s="237"/>
      <c r="Q122" s="395"/>
      <c r="R122" s="397"/>
      <c r="S122" s="240"/>
      <c r="T122" s="241"/>
      <c r="U122" s="242"/>
      <c r="V122" s="263"/>
      <c r="W122" s="537"/>
      <c r="X122" s="243"/>
      <c r="Y122" s="244"/>
      <c r="Z122" s="245"/>
      <c r="AA122" s="264"/>
      <c r="AB122" s="265"/>
      <c r="AC122" s="266"/>
      <c r="AD122" s="267"/>
      <c r="AE122" s="208">
        <v>110</v>
      </c>
      <c r="AF122" s="213">
        <f t="shared" si="30"/>
        <v>0</v>
      </c>
      <c r="AG122" s="448">
        <v>2.2999999999999998</v>
      </c>
      <c r="AH122" s="185">
        <f t="shared" si="31"/>
        <v>0</v>
      </c>
      <c r="AI122" s="434">
        <f t="shared" si="32"/>
        <v>0</v>
      </c>
      <c r="AJ122" s="441">
        <f t="shared" si="33"/>
        <v>0</v>
      </c>
      <c r="AK122" s="441">
        <f t="shared" si="34"/>
        <v>0</v>
      </c>
      <c r="AL122" s="441">
        <f t="shared" si="35"/>
        <v>0</v>
      </c>
      <c r="AM122" s="441">
        <f t="shared" si="36"/>
        <v>0</v>
      </c>
      <c r="AN122" s="441">
        <f t="shared" si="37"/>
        <v>0</v>
      </c>
      <c r="AO122" s="441">
        <f t="shared" si="38"/>
        <v>0</v>
      </c>
      <c r="AP122" s="441">
        <f t="shared" si="39"/>
        <v>0</v>
      </c>
      <c r="AQ122" s="441">
        <f t="shared" si="40"/>
        <v>0</v>
      </c>
    </row>
    <row r="123" spans="1:43" s="36" customFormat="1" ht="13.5" customHeight="1" thickBot="1">
      <c r="A123" s="310" t="s">
        <v>1479</v>
      </c>
      <c r="B123" s="407"/>
      <c r="C123" s="419" t="s">
        <v>1603</v>
      </c>
      <c r="D123" s="311">
        <v>1</v>
      </c>
      <c r="E123" s="312" t="s">
        <v>93</v>
      </c>
      <c r="F123" s="313" t="s">
        <v>254</v>
      </c>
      <c r="G123" s="446" t="s">
        <v>412</v>
      </c>
      <c r="H123" s="314"/>
      <c r="I123" s="314"/>
      <c r="J123" s="314"/>
      <c r="K123" s="314"/>
      <c r="L123" s="314"/>
      <c r="M123" s="314">
        <v>1</v>
      </c>
      <c r="N123" s="315"/>
      <c r="O123" s="262"/>
      <c r="P123" s="237"/>
      <c r="Q123" s="395"/>
      <c r="R123" s="397"/>
      <c r="S123" s="240"/>
      <c r="T123" s="241"/>
      <c r="U123" s="242"/>
      <c r="V123" s="263"/>
      <c r="W123" s="537"/>
      <c r="X123" s="243"/>
      <c r="Y123" s="244"/>
      <c r="Z123" s="245"/>
      <c r="AA123" s="264"/>
      <c r="AB123" s="265"/>
      <c r="AC123" s="266"/>
      <c r="AD123" s="267"/>
      <c r="AE123" s="208">
        <v>110</v>
      </c>
      <c r="AF123" s="213">
        <f t="shared" si="30"/>
        <v>0</v>
      </c>
      <c r="AG123" s="448">
        <v>2.2999999999999998</v>
      </c>
      <c r="AH123" s="212">
        <f t="shared" si="31"/>
        <v>0</v>
      </c>
      <c r="AI123" s="434">
        <f t="shared" si="32"/>
        <v>0</v>
      </c>
      <c r="AJ123" s="441">
        <f t="shared" si="33"/>
        <v>0</v>
      </c>
      <c r="AK123" s="441">
        <f t="shared" si="34"/>
        <v>0</v>
      </c>
      <c r="AL123" s="441">
        <f t="shared" si="35"/>
        <v>0</v>
      </c>
      <c r="AM123" s="441">
        <f t="shared" si="36"/>
        <v>0</v>
      </c>
      <c r="AN123" s="441">
        <f t="shared" si="37"/>
        <v>0</v>
      </c>
      <c r="AO123" s="441">
        <f t="shared" si="38"/>
        <v>0</v>
      </c>
      <c r="AP123" s="441">
        <f t="shared" si="39"/>
        <v>0</v>
      </c>
      <c r="AQ123" s="441">
        <f t="shared" si="40"/>
        <v>0</v>
      </c>
    </row>
    <row r="124" spans="1:43" s="36" customFormat="1" ht="13.5" customHeight="1" thickBot="1">
      <c r="A124" s="310" t="s">
        <v>1480</v>
      </c>
      <c r="B124" s="407"/>
      <c r="C124" s="419" t="s">
        <v>1604</v>
      </c>
      <c r="D124" s="311">
        <v>1</v>
      </c>
      <c r="E124" s="312" t="s">
        <v>93</v>
      </c>
      <c r="F124" s="313" t="s">
        <v>254</v>
      </c>
      <c r="G124" s="446" t="s">
        <v>412</v>
      </c>
      <c r="H124" s="314"/>
      <c r="I124" s="314"/>
      <c r="J124" s="314"/>
      <c r="K124" s="314"/>
      <c r="L124" s="314"/>
      <c r="M124" s="314">
        <v>1</v>
      </c>
      <c r="N124" s="315"/>
      <c r="O124" s="262"/>
      <c r="P124" s="237"/>
      <c r="Q124" s="395"/>
      <c r="R124" s="397"/>
      <c r="S124" s="240"/>
      <c r="T124" s="241"/>
      <c r="U124" s="242"/>
      <c r="V124" s="263"/>
      <c r="W124" s="537"/>
      <c r="X124" s="243"/>
      <c r="Y124" s="244"/>
      <c r="Z124" s="245"/>
      <c r="AA124" s="264"/>
      <c r="AB124" s="265"/>
      <c r="AC124" s="266"/>
      <c r="AD124" s="267"/>
      <c r="AE124" s="208">
        <v>110</v>
      </c>
      <c r="AF124" s="213">
        <f t="shared" si="30"/>
        <v>0</v>
      </c>
      <c r="AG124" s="448">
        <v>2.2999999999999998</v>
      </c>
      <c r="AH124" s="212">
        <f t="shared" si="31"/>
        <v>0</v>
      </c>
      <c r="AI124" s="434">
        <f t="shared" si="32"/>
        <v>0</v>
      </c>
      <c r="AJ124" s="441">
        <f t="shared" si="33"/>
        <v>0</v>
      </c>
      <c r="AK124" s="441">
        <f t="shared" si="34"/>
        <v>0</v>
      </c>
      <c r="AL124" s="441">
        <f t="shared" si="35"/>
        <v>0</v>
      </c>
      <c r="AM124" s="441">
        <f t="shared" si="36"/>
        <v>0</v>
      </c>
      <c r="AN124" s="441">
        <f t="shared" si="37"/>
        <v>0</v>
      </c>
      <c r="AO124" s="441">
        <f t="shared" si="38"/>
        <v>0</v>
      </c>
      <c r="AP124" s="441">
        <f t="shared" si="39"/>
        <v>0</v>
      </c>
      <c r="AQ124" s="441">
        <f t="shared" si="40"/>
        <v>0</v>
      </c>
    </row>
    <row r="125" spans="1:43" s="36" customFormat="1" ht="13.5" customHeight="1" thickBot="1">
      <c r="A125" s="319" t="s">
        <v>1481</v>
      </c>
      <c r="B125" s="407"/>
      <c r="C125" s="419" t="s">
        <v>1605</v>
      </c>
      <c r="D125" s="311">
        <v>1</v>
      </c>
      <c r="E125" s="315" t="s">
        <v>93</v>
      </c>
      <c r="F125" s="313" t="s">
        <v>254</v>
      </c>
      <c r="G125" s="446" t="s">
        <v>412</v>
      </c>
      <c r="H125" s="314"/>
      <c r="I125" s="314"/>
      <c r="J125" s="314"/>
      <c r="K125" s="314"/>
      <c r="L125" s="314"/>
      <c r="M125" s="314">
        <v>1</v>
      </c>
      <c r="N125" s="315"/>
      <c r="O125" s="262"/>
      <c r="P125" s="237"/>
      <c r="Q125" s="395"/>
      <c r="R125" s="397"/>
      <c r="S125" s="240"/>
      <c r="T125" s="241"/>
      <c r="U125" s="242"/>
      <c r="V125" s="263"/>
      <c r="W125" s="537"/>
      <c r="X125" s="243"/>
      <c r="Y125" s="244"/>
      <c r="Z125" s="245"/>
      <c r="AA125" s="264"/>
      <c r="AB125" s="265"/>
      <c r="AC125" s="266"/>
      <c r="AD125" s="267"/>
      <c r="AE125" s="209">
        <v>110</v>
      </c>
      <c r="AF125" s="213">
        <f t="shared" si="30"/>
        <v>0</v>
      </c>
      <c r="AG125" s="448">
        <v>2.2999999999999998</v>
      </c>
      <c r="AH125" s="212">
        <f t="shared" si="31"/>
        <v>0</v>
      </c>
      <c r="AI125" s="434">
        <f t="shared" si="32"/>
        <v>0</v>
      </c>
      <c r="AJ125" s="441">
        <f t="shared" si="33"/>
        <v>0</v>
      </c>
      <c r="AK125" s="441">
        <f t="shared" si="34"/>
        <v>0</v>
      </c>
      <c r="AL125" s="441">
        <f t="shared" si="35"/>
        <v>0</v>
      </c>
      <c r="AM125" s="441">
        <f t="shared" si="36"/>
        <v>0</v>
      </c>
      <c r="AN125" s="441">
        <f t="shared" si="37"/>
        <v>0</v>
      </c>
      <c r="AO125" s="441">
        <f t="shared" si="38"/>
        <v>0</v>
      </c>
      <c r="AP125" s="441">
        <f t="shared" si="39"/>
        <v>0</v>
      </c>
      <c r="AQ125" s="441">
        <f t="shared" si="40"/>
        <v>0</v>
      </c>
    </row>
    <row r="126" spans="1:43" s="36" customFormat="1" ht="13.5" customHeight="1" thickBot="1">
      <c r="A126" s="320" t="s">
        <v>1482</v>
      </c>
      <c r="B126" s="407"/>
      <c r="C126" s="419" t="s">
        <v>1606</v>
      </c>
      <c r="D126" s="321">
        <v>1</v>
      </c>
      <c r="E126" s="322" t="s">
        <v>94</v>
      </c>
      <c r="F126" s="323" t="s">
        <v>254</v>
      </c>
      <c r="G126" s="446" t="s">
        <v>412</v>
      </c>
      <c r="H126" s="314"/>
      <c r="I126" s="314"/>
      <c r="J126" s="314"/>
      <c r="K126" s="314"/>
      <c r="L126" s="314"/>
      <c r="M126" s="314"/>
      <c r="N126" s="315">
        <v>1</v>
      </c>
      <c r="O126" s="262"/>
      <c r="P126" s="237"/>
      <c r="Q126" s="395"/>
      <c r="R126" s="397"/>
      <c r="S126" s="240"/>
      <c r="T126" s="241"/>
      <c r="U126" s="242"/>
      <c r="V126" s="263"/>
      <c r="W126" s="537"/>
      <c r="X126" s="243"/>
      <c r="Y126" s="244"/>
      <c r="Z126" s="245"/>
      <c r="AA126" s="264"/>
      <c r="AB126" s="265"/>
      <c r="AC126" s="266"/>
      <c r="AD126" s="267"/>
      <c r="AE126" s="210">
        <v>260</v>
      </c>
      <c r="AF126" s="211">
        <f t="shared" si="30"/>
        <v>0</v>
      </c>
      <c r="AG126" s="448">
        <v>7.9</v>
      </c>
      <c r="AH126" s="212">
        <f t="shared" si="31"/>
        <v>0</v>
      </c>
      <c r="AI126" s="434">
        <f t="shared" si="32"/>
        <v>0</v>
      </c>
      <c r="AJ126" s="441">
        <f t="shared" si="33"/>
        <v>0</v>
      </c>
      <c r="AK126" s="441">
        <f t="shared" si="34"/>
        <v>0</v>
      </c>
      <c r="AL126" s="441">
        <f t="shared" si="35"/>
        <v>0</v>
      </c>
      <c r="AM126" s="441">
        <f t="shared" si="36"/>
        <v>0</v>
      </c>
      <c r="AN126" s="441">
        <f t="shared" si="37"/>
        <v>0</v>
      </c>
      <c r="AO126" s="441">
        <f t="shared" si="38"/>
        <v>0</v>
      </c>
      <c r="AP126" s="441">
        <f t="shared" si="39"/>
        <v>0</v>
      </c>
      <c r="AQ126" s="441">
        <f t="shared" si="40"/>
        <v>0</v>
      </c>
    </row>
    <row r="127" spans="1:43" s="36" customFormat="1" ht="13.95" customHeight="1" thickBot="1">
      <c r="A127" s="127" t="s">
        <v>1518</v>
      </c>
      <c r="B127" s="407"/>
      <c r="C127" s="419" t="s">
        <v>1840</v>
      </c>
      <c r="D127" s="101">
        <v>5</v>
      </c>
      <c r="E127" s="102" t="s">
        <v>1519</v>
      </c>
      <c r="F127" s="103" t="s">
        <v>254</v>
      </c>
      <c r="G127" s="447" t="s">
        <v>1484</v>
      </c>
      <c r="H127" s="105"/>
      <c r="I127" s="105"/>
      <c r="J127" s="105"/>
      <c r="K127" s="105"/>
      <c r="L127" s="105">
        <v>5</v>
      </c>
      <c r="M127" s="105"/>
      <c r="N127" s="128"/>
      <c r="O127" s="278"/>
      <c r="P127" s="279"/>
      <c r="Q127" s="399"/>
      <c r="R127" s="403"/>
      <c r="S127" s="280"/>
      <c r="T127" s="281"/>
      <c r="U127" s="282"/>
      <c r="V127" s="283"/>
      <c r="W127" s="537"/>
      <c r="X127" s="284"/>
      <c r="Y127" s="285"/>
      <c r="Z127" s="286"/>
      <c r="AA127" s="196"/>
      <c r="AB127" s="197"/>
      <c r="AC127" s="198"/>
      <c r="AD127" s="199"/>
      <c r="AE127" s="455">
        <v>350</v>
      </c>
      <c r="AF127" s="211">
        <f t="shared" si="30"/>
        <v>0</v>
      </c>
      <c r="AG127" s="456">
        <v>8.25</v>
      </c>
      <c r="AH127" s="214">
        <f t="shared" si="31"/>
        <v>0</v>
      </c>
      <c r="AI127" s="434">
        <f t="shared" si="32"/>
        <v>0</v>
      </c>
      <c r="AJ127" s="441">
        <f t="shared" si="33"/>
        <v>0</v>
      </c>
      <c r="AK127" s="441">
        <f t="shared" si="34"/>
        <v>0</v>
      </c>
      <c r="AL127" s="441">
        <f t="shared" si="35"/>
        <v>0</v>
      </c>
      <c r="AM127" s="441">
        <f t="shared" si="36"/>
        <v>0</v>
      </c>
      <c r="AN127" s="441">
        <f t="shared" si="37"/>
        <v>0</v>
      </c>
      <c r="AO127" s="441">
        <f t="shared" si="38"/>
        <v>0</v>
      </c>
      <c r="AP127" s="441">
        <f t="shared" si="39"/>
        <v>0</v>
      </c>
      <c r="AQ127" s="441">
        <f t="shared" si="40"/>
        <v>0</v>
      </c>
    </row>
    <row r="128" spans="1:43" s="36" customFormat="1" ht="13.95" customHeight="1" thickBot="1">
      <c r="A128" s="127" t="s">
        <v>1520</v>
      </c>
      <c r="B128" s="407"/>
      <c r="C128" s="419" t="s">
        <v>1845</v>
      </c>
      <c r="D128" s="101">
        <v>5</v>
      </c>
      <c r="E128" s="102" t="s">
        <v>1519</v>
      </c>
      <c r="F128" s="103" t="s">
        <v>254</v>
      </c>
      <c r="G128" s="447" t="s">
        <v>416</v>
      </c>
      <c r="H128" s="105"/>
      <c r="I128" s="105"/>
      <c r="J128" s="105"/>
      <c r="K128" s="105"/>
      <c r="L128" s="105"/>
      <c r="M128" s="105">
        <v>5</v>
      </c>
      <c r="N128" s="128"/>
      <c r="O128" s="278"/>
      <c r="P128" s="279"/>
      <c r="Q128" s="399"/>
      <c r="R128" s="403"/>
      <c r="S128" s="280"/>
      <c r="T128" s="281"/>
      <c r="U128" s="282"/>
      <c r="V128" s="283"/>
      <c r="W128" s="537"/>
      <c r="X128" s="284"/>
      <c r="Y128" s="285"/>
      <c r="Z128" s="286"/>
      <c r="AA128" s="196"/>
      <c r="AB128" s="197"/>
      <c r="AC128" s="198"/>
      <c r="AD128" s="199"/>
      <c r="AE128" s="455">
        <v>450</v>
      </c>
      <c r="AF128" s="211">
        <f t="shared" si="30"/>
        <v>0</v>
      </c>
      <c r="AG128" s="456">
        <v>10.95</v>
      </c>
      <c r="AH128" s="212">
        <f t="shared" si="31"/>
        <v>0</v>
      </c>
      <c r="AI128" s="434">
        <f t="shared" si="32"/>
        <v>0</v>
      </c>
      <c r="AJ128" s="441">
        <f t="shared" si="33"/>
        <v>0</v>
      </c>
      <c r="AK128" s="441">
        <f t="shared" si="34"/>
        <v>0</v>
      </c>
      <c r="AL128" s="441">
        <f t="shared" si="35"/>
        <v>0</v>
      </c>
      <c r="AM128" s="441">
        <f t="shared" si="36"/>
        <v>0</v>
      </c>
      <c r="AN128" s="441">
        <f t="shared" si="37"/>
        <v>0</v>
      </c>
      <c r="AO128" s="441">
        <f t="shared" si="38"/>
        <v>0</v>
      </c>
      <c r="AP128" s="441">
        <f t="shared" si="39"/>
        <v>0</v>
      </c>
      <c r="AQ128" s="441">
        <f t="shared" si="40"/>
        <v>0</v>
      </c>
    </row>
    <row r="129" spans="1:43" s="36" customFormat="1" ht="13.95" customHeight="1" thickBot="1">
      <c r="A129" s="127" t="s">
        <v>1521</v>
      </c>
      <c r="B129" s="407"/>
      <c r="C129" s="419" t="s">
        <v>1848</v>
      </c>
      <c r="D129" s="101">
        <v>5</v>
      </c>
      <c r="E129" s="102" t="s">
        <v>1519</v>
      </c>
      <c r="F129" s="103" t="s">
        <v>254</v>
      </c>
      <c r="G129" s="447" t="s">
        <v>409</v>
      </c>
      <c r="H129" s="105"/>
      <c r="I129" s="105"/>
      <c r="J129" s="105"/>
      <c r="K129" s="105"/>
      <c r="L129" s="105"/>
      <c r="M129" s="105">
        <v>5</v>
      </c>
      <c r="N129" s="128"/>
      <c r="O129" s="278"/>
      <c r="P129" s="279"/>
      <c r="Q129" s="399"/>
      <c r="R129" s="403"/>
      <c r="S129" s="280"/>
      <c r="T129" s="281"/>
      <c r="U129" s="282"/>
      <c r="V129" s="283"/>
      <c r="W129" s="537"/>
      <c r="X129" s="284"/>
      <c r="Y129" s="285"/>
      <c r="Z129" s="286"/>
      <c r="AA129" s="196"/>
      <c r="AB129" s="197"/>
      <c r="AC129" s="198"/>
      <c r="AD129" s="199"/>
      <c r="AE129" s="454">
        <v>330</v>
      </c>
      <c r="AF129" s="211">
        <f t="shared" si="30"/>
        <v>0</v>
      </c>
      <c r="AG129" s="456">
        <v>7.5</v>
      </c>
      <c r="AH129" s="212">
        <f t="shared" si="31"/>
        <v>0</v>
      </c>
      <c r="AI129" s="434">
        <f t="shared" si="32"/>
        <v>0</v>
      </c>
      <c r="AJ129" s="441">
        <f t="shared" si="33"/>
        <v>0</v>
      </c>
      <c r="AK129" s="441">
        <f t="shared" si="34"/>
        <v>0</v>
      </c>
      <c r="AL129" s="441">
        <f t="shared" si="35"/>
        <v>0</v>
      </c>
      <c r="AM129" s="441">
        <f t="shared" si="36"/>
        <v>0</v>
      </c>
      <c r="AN129" s="441">
        <f t="shared" si="37"/>
        <v>0</v>
      </c>
      <c r="AO129" s="441">
        <f t="shared" si="38"/>
        <v>0</v>
      </c>
      <c r="AP129" s="441">
        <f t="shared" si="39"/>
        <v>0</v>
      </c>
      <c r="AQ129" s="441">
        <f t="shared" si="40"/>
        <v>0</v>
      </c>
    </row>
    <row r="130" spans="1:43" s="36" customFormat="1" ht="13.95" customHeight="1" thickBot="1">
      <c r="A130" s="127" t="s">
        <v>1522</v>
      </c>
      <c r="B130" s="407"/>
      <c r="C130" s="419" t="s">
        <v>1846</v>
      </c>
      <c r="D130" s="101">
        <v>5</v>
      </c>
      <c r="E130" s="102" t="s">
        <v>1523</v>
      </c>
      <c r="F130" s="103" t="s">
        <v>254</v>
      </c>
      <c r="G130" s="447" t="s">
        <v>409</v>
      </c>
      <c r="H130" s="105"/>
      <c r="I130" s="105"/>
      <c r="J130" s="105"/>
      <c r="K130" s="105"/>
      <c r="L130" s="105">
        <v>5</v>
      </c>
      <c r="M130" s="105"/>
      <c r="N130" s="128"/>
      <c r="O130" s="324"/>
      <c r="P130" s="325"/>
      <c r="Q130" s="408"/>
      <c r="R130" s="403"/>
      <c r="S130" s="326"/>
      <c r="T130" s="327"/>
      <c r="U130" s="328"/>
      <c r="V130" s="329"/>
      <c r="W130" s="537"/>
      <c r="X130" s="330"/>
      <c r="Y130" s="331"/>
      <c r="Z130" s="332"/>
      <c r="AA130" s="333"/>
      <c r="AB130" s="334"/>
      <c r="AC130" s="335"/>
      <c r="AD130" s="336"/>
      <c r="AE130" s="454">
        <v>165</v>
      </c>
      <c r="AF130" s="211">
        <f t="shared" si="30"/>
        <v>0</v>
      </c>
      <c r="AG130" s="456">
        <v>3.5</v>
      </c>
      <c r="AH130" s="212">
        <f t="shared" si="31"/>
        <v>0</v>
      </c>
      <c r="AI130" s="434">
        <f t="shared" si="32"/>
        <v>0</v>
      </c>
      <c r="AJ130" s="441">
        <f t="shared" si="33"/>
        <v>0</v>
      </c>
      <c r="AK130" s="441">
        <f t="shared" si="34"/>
        <v>0</v>
      </c>
      <c r="AL130" s="441">
        <f t="shared" si="35"/>
        <v>0</v>
      </c>
      <c r="AM130" s="441">
        <f t="shared" si="36"/>
        <v>0</v>
      </c>
      <c r="AN130" s="441">
        <f t="shared" si="37"/>
        <v>0</v>
      </c>
      <c r="AO130" s="441">
        <f t="shared" si="38"/>
        <v>0</v>
      </c>
      <c r="AP130" s="441">
        <f t="shared" si="39"/>
        <v>0</v>
      </c>
      <c r="AQ130" s="441">
        <f t="shared" si="40"/>
        <v>0</v>
      </c>
    </row>
    <row r="131" spans="1:43" s="36" customFormat="1" ht="13.95" customHeight="1" thickBot="1">
      <c r="A131" s="127" t="s">
        <v>1524</v>
      </c>
      <c r="B131" s="407"/>
      <c r="C131" s="419" t="s">
        <v>1847</v>
      </c>
      <c r="D131" s="101">
        <v>5</v>
      </c>
      <c r="E131" s="102" t="s">
        <v>1523</v>
      </c>
      <c r="F131" s="103" t="s">
        <v>254</v>
      </c>
      <c r="G131" s="447" t="s">
        <v>409</v>
      </c>
      <c r="H131" s="105"/>
      <c r="I131" s="105"/>
      <c r="J131" s="105"/>
      <c r="K131" s="105"/>
      <c r="L131" s="105">
        <v>5</v>
      </c>
      <c r="M131" s="105"/>
      <c r="N131" s="207"/>
      <c r="O131" s="337"/>
      <c r="P131" s="338"/>
      <c r="Q131" s="409"/>
      <c r="R131" s="410"/>
      <c r="S131" s="339"/>
      <c r="T131" s="340"/>
      <c r="U131" s="341"/>
      <c r="V131" s="342"/>
      <c r="W131" s="537"/>
      <c r="X131" s="343"/>
      <c r="Y131" s="344"/>
      <c r="Z131" s="345"/>
      <c r="AA131" s="346"/>
      <c r="AB131" s="347"/>
      <c r="AC131" s="348"/>
      <c r="AD131" s="349"/>
      <c r="AE131" s="454">
        <v>190</v>
      </c>
      <c r="AF131" s="211">
        <f t="shared" si="30"/>
        <v>0</v>
      </c>
      <c r="AG131" s="456">
        <v>4.2</v>
      </c>
      <c r="AH131" s="212">
        <f t="shared" si="31"/>
        <v>0</v>
      </c>
      <c r="AI131" s="434">
        <f t="shared" si="32"/>
        <v>0</v>
      </c>
      <c r="AJ131" s="441">
        <f t="shared" si="33"/>
        <v>0</v>
      </c>
      <c r="AK131" s="441">
        <f t="shared" si="34"/>
        <v>0</v>
      </c>
      <c r="AL131" s="441">
        <f t="shared" si="35"/>
        <v>0</v>
      </c>
      <c r="AM131" s="441">
        <f t="shared" si="36"/>
        <v>0</v>
      </c>
      <c r="AN131" s="441">
        <f t="shared" si="37"/>
        <v>0</v>
      </c>
      <c r="AO131" s="441">
        <f t="shared" si="38"/>
        <v>0</v>
      </c>
      <c r="AP131" s="441">
        <f t="shared" si="39"/>
        <v>0</v>
      </c>
      <c r="AQ131" s="441">
        <f t="shared" si="40"/>
        <v>0</v>
      </c>
    </row>
    <row r="132" spans="1:43" ht="13.8" thickBot="1">
      <c r="A132" s="352"/>
      <c r="B132" s="353"/>
      <c r="C132" s="353"/>
      <c r="D132" s="35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7"/>
      <c r="AC132" s="217"/>
      <c r="AD132" s="2"/>
      <c r="AE132" s="2"/>
      <c r="AF132" s="2"/>
      <c r="AI132" s="36">
        <f>SUM(N132:AC132)</f>
        <v>0</v>
      </c>
      <c r="AJ132" s="176"/>
      <c r="AK132" s="176"/>
      <c r="AL132" s="176"/>
      <c r="AM132" s="176"/>
      <c r="AN132" s="176"/>
      <c r="AO132" s="176"/>
      <c r="AP132" s="176"/>
      <c r="AQ132" s="176"/>
    </row>
    <row r="133" spans="1:43" s="51" customFormat="1" ht="66.599999999999994" thickBot="1">
      <c r="A133" s="354" t="s">
        <v>1930</v>
      </c>
      <c r="B133" s="218" t="s">
        <v>1862</v>
      </c>
      <c r="C133" s="354" t="s">
        <v>1559</v>
      </c>
      <c r="D133" s="354" t="s">
        <v>3</v>
      </c>
      <c r="E133" s="354" t="s">
        <v>4</v>
      </c>
      <c r="F133" s="218" t="s">
        <v>5</v>
      </c>
      <c r="G133" s="218" t="s">
        <v>253</v>
      </c>
      <c r="H133" s="218" t="s">
        <v>88</v>
      </c>
      <c r="I133" s="218" t="s">
        <v>89</v>
      </c>
      <c r="J133" s="218" t="s">
        <v>90</v>
      </c>
      <c r="K133" s="218" t="s">
        <v>91</v>
      </c>
      <c r="L133" s="218" t="s">
        <v>92</v>
      </c>
      <c r="M133" s="218" t="s">
        <v>93</v>
      </c>
      <c r="N133" s="218" t="s">
        <v>94</v>
      </c>
      <c r="O133" s="355" t="s">
        <v>95</v>
      </c>
      <c r="P133" s="356" t="s">
        <v>96</v>
      </c>
      <c r="Q133" s="411" t="s">
        <v>1456</v>
      </c>
      <c r="R133" s="414" t="s">
        <v>97</v>
      </c>
      <c r="S133" s="357" t="s">
        <v>98</v>
      </c>
      <c r="T133" s="358" t="s">
        <v>99</v>
      </c>
      <c r="U133" s="359" t="s">
        <v>100</v>
      </c>
      <c r="V133" s="254" t="s">
        <v>1797</v>
      </c>
      <c r="W133" s="538" t="s">
        <v>1941</v>
      </c>
      <c r="X133" s="360" t="s">
        <v>102</v>
      </c>
      <c r="Y133" s="276" t="s">
        <v>15</v>
      </c>
      <c r="Z133" s="361" t="s">
        <v>104</v>
      </c>
      <c r="AA133" s="362" t="s">
        <v>105</v>
      </c>
      <c r="AB133" s="363" t="s">
        <v>106</v>
      </c>
      <c r="AC133" s="364" t="s">
        <v>107</v>
      </c>
      <c r="AD133" s="365" t="s">
        <v>108</v>
      </c>
      <c r="AE133" s="123" t="s">
        <v>256</v>
      </c>
      <c r="AF133" s="366" t="s">
        <v>18</v>
      </c>
      <c r="AG133" s="367" t="s">
        <v>19</v>
      </c>
      <c r="AH133" s="367" t="s">
        <v>20</v>
      </c>
      <c r="AI133" s="433" t="s">
        <v>21</v>
      </c>
      <c r="AJ133" s="438" t="s">
        <v>1485</v>
      </c>
      <c r="AK133" s="439" t="s">
        <v>1790</v>
      </c>
      <c r="AL133" s="439" t="s">
        <v>1791</v>
      </c>
      <c r="AM133" s="439" t="s">
        <v>1792</v>
      </c>
      <c r="AN133" s="439" t="s">
        <v>1793</v>
      </c>
      <c r="AO133" s="439" t="s">
        <v>1794</v>
      </c>
      <c r="AP133" s="439" t="s">
        <v>1795</v>
      </c>
      <c r="AQ133" s="439" t="s">
        <v>1796</v>
      </c>
    </row>
    <row r="134" spans="1:43" s="36" customFormat="1" ht="13.5" customHeight="1" thickBot="1">
      <c r="A134" s="310" t="s">
        <v>1901</v>
      </c>
      <c r="B134" s="458" t="s">
        <v>1859</v>
      </c>
      <c r="C134" s="419"/>
      <c r="D134" s="311">
        <v>10</v>
      </c>
      <c r="E134" s="312" t="s">
        <v>89</v>
      </c>
      <c r="F134" s="103" t="s">
        <v>254</v>
      </c>
      <c r="G134" s="313" t="s">
        <v>1900</v>
      </c>
      <c r="H134" s="314"/>
      <c r="I134" s="314">
        <v>10</v>
      </c>
      <c r="J134" s="314"/>
      <c r="K134" s="314"/>
      <c r="L134" s="314"/>
      <c r="M134" s="314"/>
      <c r="N134" s="315"/>
      <c r="O134" s="288"/>
      <c r="P134" s="289"/>
      <c r="Q134" s="400"/>
      <c r="R134" s="404"/>
      <c r="S134" s="290"/>
      <c r="T134" s="291"/>
      <c r="U134" s="292"/>
      <c r="V134" s="293"/>
      <c r="W134" s="537"/>
      <c r="X134" s="294"/>
      <c r="Y134" s="295"/>
      <c r="Z134" s="296"/>
      <c r="AA134" s="297"/>
      <c r="AB134" s="298"/>
      <c r="AC134" s="299"/>
      <c r="AD134" s="300"/>
      <c r="AE134" s="182">
        <v>62.5</v>
      </c>
      <c r="AF134" s="188">
        <f t="shared" ref="AF134" si="49">(O134*$AE134)+(P134*$AE134)+(R134*$AE134)+(S134*$AE134)+(T134*$AE134)+(U134*$AE134)+(W134*$AE134)+(X134*$AE134)+(Y134*$AE134)+(AA134*$AE134)+(AB134*$AE134)+(AC134*$AE134)+(AD134*$AE134)+(V134*$AE134)+(Q134*$AE134)+(Z134*$AE134)</f>
        <v>0</v>
      </c>
      <c r="AG134" s="185">
        <v>0.65</v>
      </c>
      <c r="AH134" s="185">
        <v>0.85</v>
      </c>
      <c r="AI134" s="434">
        <f t="shared" ref="AI134:AI151" si="50">(O134*$D134)+(P134*$D134)+(R134*$D134)+(S134*$D134)+(T134*$D134)+(U134*$D134)+(W134*$D134)+(X134*$D134)+(Y134*$D134)+(AA134*$D134)+(AB134*$D134)+(AC134*$D134)+(AD134*$D134)+(V134*$D134)+(Q134*$D134)+(Z134*$D134)</f>
        <v>0</v>
      </c>
      <c r="AJ134" s="441">
        <f t="shared" ref="AJ134" si="51">SUM(O134:AD134)</f>
        <v>0</v>
      </c>
      <c r="AK134" s="441">
        <f t="shared" ref="AK134" si="52">$AJ134*H134</f>
        <v>0</v>
      </c>
      <c r="AL134" s="441">
        <f t="shared" ref="AL134" si="53">$AJ134*I134</f>
        <v>0</v>
      </c>
      <c r="AM134" s="441">
        <f t="shared" ref="AM134" si="54">$AJ134*J134</f>
        <v>0</v>
      </c>
      <c r="AN134" s="441">
        <f t="shared" ref="AN134" si="55">$AJ134*K134</f>
        <v>0</v>
      </c>
      <c r="AO134" s="441">
        <f t="shared" ref="AO134" si="56">$AJ134*L134</f>
        <v>0</v>
      </c>
      <c r="AP134" s="441">
        <f t="shared" ref="AP134" si="57">$AJ134*M134</f>
        <v>0</v>
      </c>
      <c r="AQ134" s="441">
        <f t="shared" ref="AQ134" si="58">$AJ134*N134</f>
        <v>0</v>
      </c>
    </row>
    <row r="135" spans="1:43" s="36" customFormat="1" ht="13.5" customHeight="1" thickBot="1">
      <c r="A135" s="310" t="s">
        <v>1902</v>
      </c>
      <c r="B135" s="458" t="s">
        <v>1859</v>
      </c>
      <c r="C135" s="419"/>
      <c r="D135" s="311">
        <v>10</v>
      </c>
      <c r="E135" s="312" t="s">
        <v>91</v>
      </c>
      <c r="F135" s="103" t="s">
        <v>254</v>
      </c>
      <c r="G135" s="313" t="s">
        <v>405</v>
      </c>
      <c r="H135" s="314"/>
      <c r="I135" s="314"/>
      <c r="J135" s="314"/>
      <c r="K135" s="314">
        <v>10</v>
      </c>
      <c r="L135" s="314"/>
      <c r="M135" s="314"/>
      <c r="N135" s="315"/>
      <c r="O135" s="288"/>
      <c r="P135" s="289"/>
      <c r="Q135" s="400"/>
      <c r="R135" s="404"/>
      <c r="S135" s="290"/>
      <c r="T135" s="291"/>
      <c r="U135" s="292"/>
      <c r="V135" s="293"/>
      <c r="W135" s="537"/>
      <c r="X135" s="294"/>
      <c r="Y135" s="295"/>
      <c r="Z135" s="296"/>
      <c r="AA135" s="297"/>
      <c r="AB135" s="298"/>
      <c r="AC135" s="299"/>
      <c r="AD135" s="300"/>
      <c r="AE135" s="182">
        <v>125</v>
      </c>
      <c r="AF135" s="188">
        <f t="shared" ref="AF135:AF151" si="59">(O135*$AE135)+(P135*$AE135)+(R135*$AE135)+(S135*$AE135)+(T135*$AE135)+(U135*$AE135)+(W135*$AE135)+(X135*$AE135)+(Y135*$AE135)+(AA135*$AE135)+(AB135*$AE135)+(AC135*$AE135)+(AD135*$AE135)+(V135*$AE135)+(Q135*$AE135)+(Z135*$AE135)</f>
        <v>0</v>
      </c>
      <c r="AG135" s="185">
        <v>1.4</v>
      </c>
      <c r="AH135" s="185">
        <v>1.6</v>
      </c>
      <c r="AI135" s="434">
        <f t="shared" si="50"/>
        <v>0</v>
      </c>
      <c r="AJ135" s="441">
        <f t="shared" ref="AJ135:AJ147" si="60">SUM(O135:AD135)</f>
        <v>0</v>
      </c>
      <c r="AK135" s="441">
        <f t="shared" ref="AK135:AK147" si="61">$AJ135*H135</f>
        <v>0</v>
      </c>
      <c r="AL135" s="441">
        <f t="shared" ref="AL135:AL147" si="62">$AJ135*I135</f>
        <v>0</v>
      </c>
      <c r="AM135" s="441">
        <f t="shared" ref="AM135:AM147" si="63">$AJ135*J135</f>
        <v>0</v>
      </c>
      <c r="AN135" s="441">
        <f t="shared" ref="AN135:AN147" si="64">$AJ135*K135</f>
        <v>0</v>
      </c>
      <c r="AO135" s="441">
        <f t="shared" ref="AO135:AO147" si="65">$AJ135*L135</f>
        <v>0</v>
      </c>
      <c r="AP135" s="441">
        <f t="shared" ref="AP135:AP147" si="66">$AJ135*M135</f>
        <v>0</v>
      </c>
      <c r="AQ135" s="441">
        <f t="shared" ref="AQ135:AQ147" si="67">$AJ135*N135</f>
        <v>0</v>
      </c>
    </row>
    <row r="136" spans="1:43" s="36" customFormat="1" ht="13.5" customHeight="1" thickBot="1">
      <c r="A136" s="310" t="s">
        <v>1903</v>
      </c>
      <c r="B136" s="458" t="s">
        <v>1859</v>
      </c>
      <c r="C136" s="419"/>
      <c r="D136" s="311">
        <v>1</v>
      </c>
      <c r="E136" s="312" t="s">
        <v>92</v>
      </c>
      <c r="F136" s="103" t="s">
        <v>254</v>
      </c>
      <c r="G136" s="313" t="s">
        <v>1516</v>
      </c>
      <c r="H136" s="314"/>
      <c r="I136" s="314"/>
      <c r="J136" s="314"/>
      <c r="K136" s="314"/>
      <c r="L136" s="314">
        <v>1</v>
      </c>
      <c r="M136" s="314"/>
      <c r="N136" s="315"/>
      <c r="O136" s="288"/>
      <c r="P136" s="289"/>
      <c r="Q136" s="400"/>
      <c r="R136" s="404"/>
      <c r="S136" s="290"/>
      <c r="T136" s="291"/>
      <c r="U136" s="292"/>
      <c r="V136" s="293"/>
      <c r="W136" s="537"/>
      <c r="X136" s="294"/>
      <c r="Y136" s="295"/>
      <c r="Z136" s="296"/>
      <c r="AA136" s="297"/>
      <c r="AB136" s="298"/>
      <c r="AC136" s="299"/>
      <c r="AD136" s="300"/>
      <c r="AE136" s="182">
        <v>115</v>
      </c>
      <c r="AF136" s="188">
        <f t="shared" si="59"/>
        <v>0</v>
      </c>
      <c r="AG136" s="185">
        <v>1.1499999999999999</v>
      </c>
      <c r="AH136" s="185">
        <v>1.25</v>
      </c>
      <c r="AI136" s="434">
        <f t="shared" si="50"/>
        <v>0</v>
      </c>
      <c r="AJ136" s="441">
        <f t="shared" si="60"/>
        <v>0</v>
      </c>
      <c r="AK136" s="441">
        <f t="shared" si="61"/>
        <v>0</v>
      </c>
      <c r="AL136" s="441">
        <f t="shared" si="62"/>
        <v>0</v>
      </c>
      <c r="AM136" s="441">
        <f t="shared" si="63"/>
        <v>0</v>
      </c>
      <c r="AN136" s="441">
        <f t="shared" si="64"/>
        <v>0</v>
      </c>
      <c r="AO136" s="441">
        <f t="shared" si="65"/>
        <v>0</v>
      </c>
      <c r="AP136" s="441">
        <f t="shared" si="66"/>
        <v>0</v>
      </c>
      <c r="AQ136" s="441">
        <f t="shared" si="67"/>
        <v>0</v>
      </c>
    </row>
    <row r="137" spans="1:43" s="36" customFormat="1" ht="13.5" customHeight="1" thickBot="1">
      <c r="A137" s="310" t="s">
        <v>1904</v>
      </c>
      <c r="B137" s="458" t="s">
        <v>1859</v>
      </c>
      <c r="C137" s="419"/>
      <c r="D137" s="311">
        <v>1</v>
      </c>
      <c r="E137" s="312" t="s">
        <v>92</v>
      </c>
      <c r="F137" s="103" t="s">
        <v>254</v>
      </c>
      <c r="G137" s="313" t="s">
        <v>1913</v>
      </c>
      <c r="H137" s="314"/>
      <c r="I137" s="314"/>
      <c r="J137" s="314"/>
      <c r="K137" s="314"/>
      <c r="L137" s="314">
        <v>1</v>
      </c>
      <c r="M137" s="314"/>
      <c r="N137" s="315"/>
      <c r="O137" s="288"/>
      <c r="P137" s="289"/>
      <c r="Q137" s="400"/>
      <c r="R137" s="404"/>
      <c r="S137" s="290"/>
      <c r="T137" s="291"/>
      <c r="U137" s="292"/>
      <c r="V137" s="293"/>
      <c r="W137" s="537"/>
      <c r="X137" s="294"/>
      <c r="Y137" s="295"/>
      <c r="Z137" s="296"/>
      <c r="AA137" s="297"/>
      <c r="AB137" s="298"/>
      <c r="AC137" s="299"/>
      <c r="AD137" s="300"/>
      <c r="AE137" s="182">
        <v>105</v>
      </c>
      <c r="AF137" s="188">
        <f t="shared" si="59"/>
        <v>0</v>
      </c>
      <c r="AG137" s="185">
        <v>1.5</v>
      </c>
      <c r="AH137" s="185">
        <v>1.7</v>
      </c>
      <c r="AI137" s="434">
        <f t="shared" si="50"/>
        <v>0</v>
      </c>
      <c r="AJ137" s="441">
        <f t="shared" si="60"/>
        <v>0</v>
      </c>
      <c r="AK137" s="441">
        <f t="shared" si="61"/>
        <v>0</v>
      </c>
      <c r="AL137" s="441">
        <f t="shared" si="62"/>
        <v>0</v>
      </c>
      <c r="AM137" s="441">
        <f t="shared" si="63"/>
        <v>0</v>
      </c>
      <c r="AN137" s="441">
        <f t="shared" si="64"/>
        <v>0</v>
      </c>
      <c r="AO137" s="441">
        <f t="shared" si="65"/>
        <v>0</v>
      </c>
      <c r="AP137" s="441">
        <f t="shared" si="66"/>
        <v>0</v>
      </c>
      <c r="AQ137" s="441">
        <f t="shared" si="67"/>
        <v>0</v>
      </c>
    </row>
    <row r="138" spans="1:43" s="36" customFormat="1" ht="13.5" customHeight="1" thickBot="1">
      <c r="A138" s="310" t="s">
        <v>1905</v>
      </c>
      <c r="B138" s="458" t="s">
        <v>1859</v>
      </c>
      <c r="C138" s="419"/>
      <c r="D138" s="311">
        <v>1</v>
      </c>
      <c r="E138" s="312" t="s">
        <v>92</v>
      </c>
      <c r="F138" s="103" t="s">
        <v>254</v>
      </c>
      <c r="G138" s="313" t="s">
        <v>1914</v>
      </c>
      <c r="H138" s="314"/>
      <c r="I138" s="314"/>
      <c r="J138" s="314"/>
      <c r="K138" s="314"/>
      <c r="L138" s="314">
        <v>1</v>
      </c>
      <c r="M138" s="314"/>
      <c r="N138" s="315"/>
      <c r="O138" s="288"/>
      <c r="P138" s="289"/>
      <c r="Q138" s="400"/>
      <c r="R138" s="404"/>
      <c r="S138" s="290"/>
      <c r="T138" s="291"/>
      <c r="U138" s="292"/>
      <c r="V138" s="293"/>
      <c r="W138" s="537"/>
      <c r="X138" s="294"/>
      <c r="Y138" s="295"/>
      <c r="Z138" s="296"/>
      <c r="AA138" s="297"/>
      <c r="AB138" s="298"/>
      <c r="AC138" s="299"/>
      <c r="AD138" s="300"/>
      <c r="AE138" s="182">
        <v>105</v>
      </c>
      <c r="AF138" s="188">
        <f t="shared" si="59"/>
        <v>0</v>
      </c>
      <c r="AG138" s="185">
        <v>2.2000000000000002</v>
      </c>
      <c r="AH138" s="185">
        <v>2.4</v>
      </c>
      <c r="AI138" s="434">
        <f t="shared" si="50"/>
        <v>0</v>
      </c>
      <c r="AJ138" s="441">
        <f t="shared" si="60"/>
        <v>0</v>
      </c>
      <c r="AK138" s="441">
        <f t="shared" si="61"/>
        <v>0</v>
      </c>
      <c r="AL138" s="441">
        <f t="shared" si="62"/>
        <v>0</v>
      </c>
      <c r="AM138" s="441">
        <f t="shared" si="63"/>
        <v>0</v>
      </c>
      <c r="AN138" s="441">
        <f t="shared" si="64"/>
        <v>0</v>
      </c>
      <c r="AO138" s="441">
        <f t="shared" si="65"/>
        <v>0</v>
      </c>
      <c r="AP138" s="441">
        <f t="shared" si="66"/>
        <v>0</v>
      </c>
      <c r="AQ138" s="441">
        <f t="shared" si="67"/>
        <v>0</v>
      </c>
    </row>
    <row r="139" spans="1:43" s="36" customFormat="1" ht="13.5" customHeight="1" thickBot="1">
      <c r="A139" s="310" t="s">
        <v>1906</v>
      </c>
      <c r="B139" s="458" t="s">
        <v>1859</v>
      </c>
      <c r="C139" s="419"/>
      <c r="D139" s="311">
        <v>1</v>
      </c>
      <c r="E139" s="312" t="s">
        <v>93</v>
      </c>
      <c r="F139" s="103" t="s">
        <v>254</v>
      </c>
      <c r="G139" s="313" t="s">
        <v>1516</v>
      </c>
      <c r="H139" s="314"/>
      <c r="I139" s="314"/>
      <c r="J139" s="314"/>
      <c r="K139" s="314"/>
      <c r="L139" s="314"/>
      <c r="M139" s="314">
        <v>1</v>
      </c>
      <c r="N139" s="315"/>
      <c r="O139" s="288"/>
      <c r="P139" s="289"/>
      <c r="Q139" s="400"/>
      <c r="R139" s="404"/>
      <c r="S139" s="290"/>
      <c r="T139" s="291"/>
      <c r="U139" s="292"/>
      <c r="V139" s="293"/>
      <c r="W139" s="537"/>
      <c r="X139" s="294"/>
      <c r="Y139" s="295"/>
      <c r="Z139" s="296"/>
      <c r="AA139" s="297"/>
      <c r="AB139" s="298"/>
      <c r="AC139" s="299"/>
      <c r="AD139" s="300"/>
      <c r="AE139" s="182">
        <v>105</v>
      </c>
      <c r="AF139" s="188">
        <f t="shared" si="59"/>
        <v>0</v>
      </c>
      <c r="AG139" s="185">
        <v>2.15</v>
      </c>
      <c r="AH139" s="185">
        <v>2.35</v>
      </c>
      <c r="AI139" s="434">
        <f t="shared" si="50"/>
        <v>0</v>
      </c>
      <c r="AJ139" s="441">
        <f t="shared" si="60"/>
        <v>0</v>
      </c>
      <c r="AK139" s="441">
        <f t="shared" si="61"/>
        <v>0</v>
      </c>
      <c r="AL139" s="441">
        <f t="shared" si="62"/>
        <v>0</v>
      </c>
      <c r="AM139" s="441">
        <f t="shared" si="63"/>
        <v>0</v>
      </c>
      <c r="AN139" s="441">
        <f t="shared" si="64"/>
        <v>0</v>
      </c>
      <c r="AO139" s="441">
        <f t="shared" si="65"/>
        <v>0</v>
      </c>
      <c r="AP139" s="441">
        <f t="shared" si="66"/>
        <v>0</v>
      </c>
      <c r="AQ139" s="441">
        <f t="shared" si="67"/>
        <v>0</v>
      </c>
    </row>
    <row r="140" spans="1:43" s="36" customFormat="1" ht="13.5" customHeight="1" thickBot="1">
      <c r="A140" s="310" t="s">
        <v>1907</v>
      </c>
      <c r="B140" s="458" t="s">
        <v>1859</v>
      </c>
      <c r="C140" s="419"/>
      <c r="D140" s="311">
        <v>1</v>
      </c>
      <c r="E140" s="312" t="s">
        <v>93</v>
      </c>
      <c r="F140" s="103" t="s">
        <v>254</v>
      </c>
      <c r="G140" s="313" t="s">
        <v>1913</v>
      </c>
      <c r="H140" s="314"/>
      <c r="I140" s="314"/>
      <c r="J140" s="314"/>
      <c r="K140" s="314"/>
      <c r="L140" s="314"/>
      <c r="M140" s="314">
        <v>1</v>
      </c>
      <c r="N140" s="315"/>
      <c r="O140" s="288"/>
      <c r="P140" s="289"/>
      <c r="Q140" s="400"/>
      <c r="R140" s="404"/>
      <c r="S140" s="290"/>
      <c r="T140" s="291"/>
      <c r="U140" s="292"/>
      <c r="V140" s="293"/>
      <c r="W140" s="537"/>
      <c r="X140" s="294"/>
      <c r="Y140" s="295"/>
      <c r="Z140" s="296"/>
      <c r="AA140" s="297"/>
      <c r="AB140" s="298"/>
      <c r="AC140" s="299"/>
      <c r="AD140" s="300"/>
      <c r="AE140" s="182">
        <v>125</v>
      </c>
      <c r="AF140" s="188">
        <f t="shared" si="59"/>
        <v>0</v>
      </c>
      <c r="AG140" s="185">
        <v>2.2000000000000002</v>
      </c>
      <c r="AH140" s="185">
        <v>2.4</v>
      </c>
      <c r="AI140" s="434">
        <f t="shared" si="50"/>
        <v>0</v>
      </c>
      <c r="AJ140" s="441">
        <f t="shared" si="60"/>
        <v>0</v>
      </c>
      <c r="AK140" s="441">
        <f t="shared" si="61"/>
        <v>0</v>
      </c>
      <c r="AL140" s="441">
        <f t="shared" si="62"/>
        <v>0</v>
      </c>
      <c r="AM140" s="441">
        <f t="shared" si="63"/>
        <v>0</v>
      </c>
      <c r="AN140" s="441">
        <f t="shared" si="64"/>
        <v>0</v>
      </c>
      <c r="AO140" s="441">
        <f t="shared" si="65"/>
        <v>0</v>
      </c>
      <c r="AP140" s="441">
        <f t="shared" si="66"/>
        <v>0</v>
      </c>
      <c r="AQ140" s="441">
        <f t="shared" si="67"/>
        <v>0</v>
      </c>
    </row>
    <row r="141" spans="1:43" s="36" customFormat="1" ht="13.5" customHeight="1" thickBot="1">
      <c r="A141" s="310" t="s">
        <v>1908</v>
      </c>
      <c r="B141" s="458" t="s">
        <v>1859</v>
      </c>
      <c r="C141" s="419"/>
      <c r="D141" s="311">
        <v>1</v>
      </c>
      <c r="E141" s="312" t="s">
        <v>93</v>
      </c>
      <c r="F141" s="103" t="s">
        <v>254</v>
      </c>
      <c r="G141" s="313" t="s">
        <v>1914</v>
      </c>
      <c r="H141" s="314"/>
      <c r="I141" s="314"/>
      <c r="J141" s="314"/>
      <c r="K141" s="314"/>
      <c r="L141" s="314"/>
      <c r="M141" s="314">
        <v>1</v>
      </c>
      <c r="N141" s="315"/>
      <c r="O141" s="288"/>
      <c r="P141" s="289"/>
      <c r="Q141" s="400"/>
      <c r="R141" s="404"/>
      <c r="S141" s="290"/>
      <c r="T141" s="291"/>
      <c r="U141" s="292"/>
      <c r="V141" s="293"/>
      <c r="W141" s="537"/>
      <c r="X141" s="294"/>
      <c r="Y141" s="295"/>
      <c r="Z141" s="296"/>
      <c r="AA141" s="297"/>
      <c r="AB141" s="298"/>
      <c r="AC141" s="299"/>
      <c r="AD141" s="300"/>
      <c r="AE141" s="182">
        <v>125</v>
      </c>
      <c r="AF141" s="188">
        <f t="shared" si="59"/>
        <v>0</v>
      </c>
      <c r="AG141" s="185">
        <v>3.25</v>
      </c>
      <c r="AH141" s="185">
        <v>3.45</v>
      </c>
      <c r="AI141" s="434">
        <f t="shared" si="50"/>
        <v>0</v>
      </c>
      <c r="AJ141" s="441">
        <f t="shared" si="60"/>
        <v>0</v>
      </c>
      <c r="AK141" s="441">
        <f t="shared" si="61"/>
        <v>0</v>
      </c>
      <c r="AL141" s="441">
        <f t="shared" si="62"/>
        <v>0</v>
      </c>
      <c r="AM141" s="441">
        <f t="shared" si="63"/>
        <v>0</v>
      </c>
      <c r="AN141" s="441">
        <f t="shared" si="64"/>
        <v>0</v>
      </c>
      <c r="AO141" s="441">
        <f t="shared" si="65"/>
        <v>0</v>
      </c>
      <c r="AP141" s="441">
        <f t="shared" si="66"/>
        <v>0</v>
      </c>
      <c r="AQ141" s="441">
        <f t="shared" si="67"/>
        <v>0</v>
      </c>
    </row>
    <row r="142" spans="1:43" s="36" customFormat="1" ht="13.5" customHeight="1" thickBot="1">
      <c r="A142" s="310" t="s">
        <v>1909</v>
      </c>
      <c r="B142" s="458" t="s">
        <v>1859</v>
      </c>
      <c r="C142" s="419"/>
      <c r="D142" s="311">
        <v>5</v>
      </c>
      <c r="E142" s="312" t="s">
        <v>91</v>
      </c>
      <c r="F142" s="103" t="s">
        <v>254</v>
      </c>
      <c r="G142" s="313" t="s">
        <v>406</v>
      </c>
      <c r="H142" s="314"/>
      <c r="I142" s="314"/>
      <c r="J142" s="314"/>
      <c r="K142" s="314">
        <v>5</v>
      </c>
      <c r="L142" s="314"/>
      <c r="M142" s="314"/>
      <c r="N142" s="315"/>
      <c r="O142" s="288"/>
      <c r="P142" s="289"/>
      <c r="Q142" s="400"/>
      <c r="R142" s="404"/>
      <c r="S142" s="290"/>
      <c r="T142" s="291"/>
      <c r="U142" s="292"/>
      <c r="V142" s="293"/>
      <c r="W142" s="537"/>
      <c r="X142" s="294"/>
      <c r="Y142" s="295"/>
      <c r="Z142" s="296"/>
      <c r="AA142" s="297"/>
      <c r="AB142" s="298"/>
      <c r="AC142" s="299"/>
      <c r="AD142" s="300"/>
      <c r="AE142" s="182">
        <v>125</v>
      </c>
      <c r="AF142" s="188">
        <f t="shared" si="59"/>
        <v>0</v>
      </c>
      <c r="AG142" s="185">
        <v>1.3</v>
      </c>
      <c r="AH142" s="185">
        <v>1.5</v>
      </c>
      <c r="AI142" s="434">
        <f t="shared" si="50"/>
        <v>0</v>
      </c>
      <c r="AJ142" s="441">
        <f t="shared" si="60"/>
        <v>0</v>
      </c>
      <c r="AK142" s="441">
        <f t="shared" si="61"/>
        <v>0</v>
      </c>
      <c r="AL142" s="441">
        <f t="shared" si="62"/>
        <v>0</v>
      </c>
      <c r="AM142" s="441">
        <f t="shared" si="63"/>
        <v>0</v>
      </c>
      <c r="AN142" s="441">
        <f t="shared" si="64"/>
        <v>0</v>
      </c>
      <c r="AO142" s="441">
        <f t="shared" si="65"/>
        <v>0</v>
      </c>
      <c r="AP142" s="441">
        <f t="shared" si="66"/>
        <v>0</v>
      </c>
      <c r="AQ142" s="441">
        <f t="shared" si="67"/>
        <v>0</v>
      </c>
    </row>
    <row r="143" spans="1:43" s="36" customFormat="1" ht="13.5" customHeight="1" thickBot="1">
      <c r="A143" s="310" t="s">
        <v>1910</v>
      </c>
      <c r="B143" s="458" t="s">
        <v>1859</v>
      </c>
      <c r="C143" s="419"/>
      <c r="D143" s="311">
        <v>5</v>
      </c>
      <c r="E143" s="312" t="s">
        <v>91</v>
      </c>
      <c r="F143" s="103" t="s">
        <v>254</v>
      </c>
      <c r="G143" s="313" t="s">
        <v>409</v>
      </c>
      <c r="H143" s="314"/>
      <c r="I143" s="314"/>
      <c r="J143" s="314"/>
      <c r="K143" s="314">
        <v>5</v>
      </c>
      <c r="L143" s="314"/>
      <c r="M143" s="314"/>
      <c r="N143" s="315"/>
      <c r="O143" s="288"/>
      <c r="P143" s="289"/>
      <c r="Q143" s="400"/>
      <c r="R143" s="404"/>
      <c r="S143" s="290"/>
      <c r="T143" s="291"/>
      <c r="U143" s="292"/>
      <c r="V143" s="293"/>
      <c r="W143" s="537"/>
      <c r="X143" s="294"/>
      <c r="Y143" s="295"/>
      <c r="Z143" s="296"/>
      <c r="AA143" s="297"/>
      <c r="AB143" s="298"/>
      <c r="AC143" s="299"/>
      <c r="AD143" s="300"/>
      <c r="AE143" s="182">
        <v>200</v>
      </c>
      <c r="AF143" s="188">
        <f t="shared" si="59"/>
        <v>0</v>
      </c>
      <c r="AG143" s="185">
        <v>4</v>
      </c>
      <c r="AH143" s="185">
        <v>4.2</v>
      </c>
      <c r="AI143" s="434">
        <f t="shared" si="50"/>
        <v>0</v>
      </c>
      <c r="AJ143" s="441">
        <f t="shared" si="60"/>
        <v>0</v>
      </c>
      <c r="AK143" s="441">
        <f t="shared" si="61"/>
        <v>0</v>
      </c>
      <c r="AL143" s="441">
        <f t="shared" si="62"/>
        <v>0</v>
      </c>
      <c r="AM143" s="441">
        <f t="shared" si="63"/>
        <v>0</v>
      </c>
      <c r="AN143" s="441">
        <f t="shared" si="64"/>
        <v>0</v>
      </c>
      <c r="AO143" s="441">
        <f t="shared" si="65"/>
        <v>0</v>
      </c>
      <c r="AP143" s="441">
        <f t="shared" si="66"/>
        <v>0</v>
      </c>
      <c r="AQ143" s="441">
        <f t="shared" si="67"/>
        <v>0</v>
      </c>
    </row>
    <row r="144" spans="1:43" s="36" customFormat="1" ht="13.5" customHeight="1" thickBot="1">
      <c r="A144" s="310" t="s">
        <v>1911</v>
      </c>
      <c r="B144" s="458" t="s">
        <v>1859</v>
      </c>
      <c r="C144" s="419"/>
      <c r="D144" s="311">
        <v>4</v>
      </c>
      <c r="E144" s="312" t="s">
        <v>92</v>
      </c>
      <c r="F144" s="103" t="s">
        <v>254</v>
      </c>
      <c r="G144" s="313" t="s">
        <v>406</v>
      </c>
      <c r="H144" s="314"/>
      <c r="I144" s="314"/>
      <c r="J144" s="314"/>
      <c r="K144" s="314"/>
      <c r="L144" s="314">
        <v>4</v>
      </c>
      <c r="M144" s="314"/>
      <c r="N144" s="315"/>
      <c r="O144" s="288"/>
      <c r="P144" s="289"/>
      <c r="Q144" s="400"/>
      <c r="R144" s="404"/>
      <c r="S144" s="290"/>
      <c r="T144" s="291"/>
      <c r="U144" s="292"/>
      <c r="V144" s="293"/>
      <c r="W144" s="537"/>
      <c r="X144" s="294"/>
      <c r="Y144" s="295"/>
      <c r="Z144" s="296"/>
      <c r="AA144" s="297"/>
      <c r="AB144" s="298"/>
      <c r="AC144" s="299"/>
      <c r="AD144" s="300"/>
      <c r="AE144" s="182">
        <v>260</v>
      </c>
      <c r="AF144" s="188">
        <f t="shared" si="59"/>
        <v>0</v>
      </c>
      <c r="AG144" s="185">
        <v>6</v>
      </c>
      <c r="AH144" s="185">
        <v>6</v>
      </c>
      <c r="AI144" s="434">
        <f t="shared" si="50"/>
        <v>0</v>
      </c>
      <c r="AJ144" s="441">
        <f t="shared" si="60"/>
        <v>0</v>
      </c>
      <c r="AK144" s="441">
        <f t="shared" si="61"/>
        <v>0</v>
      </c>
      <c r="AL144" s="441">
        <f t="shared" si="62"/>
        <v>0</v>
      </c>
      <c r="AM144" s="441">
        <f t="shared" si="63"/>
        <v>0</v>
      </c>
      <c r="AN144" s="441">
        <f t="shared" si="64"/>
        <v>0</v>
      </c>
      <c r="AO144" s="441">
        <f t="shared" si="65"/>
        <v>0</v>
      </c>
      <c r="AP144" s="441">
        <f t="shared" si="66"/>
        <v>0</v>
      </c>
      <c r="AQ144" s="441">
        <f t="shared" si="67"/>
        <v>0</v>
      </c>
    </row>
    <row r="145" spans="1:43" s="36" customFormat="1" ht="13.5" customHeight="1" thickBot="1">
      <c r="A145" s="310" t="s">
        <v>1882</v>
      </c>
      <c r="B145" s="458" t="s">
        <v>1859</v>
      </c>
      <c r="C145" s="419"/>
      <c r="D145" s="311">
        <v>10</v>
      </c>
      <c r="E145" s="312" t="s">
        <v>90</v>
      </c>
      <c r="F145" s="103" t="s">
        <v>254</v>
      </c>
      <c r="G145" s="313" t="s">
        <v>1884</v>
      </c>
      <c r="H145" s="314"/>
      <c r="I145" s="314"/>
      <c r="J145" s="314">
        <v>10</v>
      </c>
      <c r="K145" s="314"/>
      <c r="L145" s="314"/>
      <c r="M145" s="314"/>
      <c r="N145" s="315"/>
      <c r="O145" s="288"/>
      <c r="P145" s="289"/>
      <c r="Q145" s="400"/>
      <c r="R145" s="404"/>
      <c r="S145" s="290"/>
      <c r="T145" s="291"/>
      <c r="U145" s="292"/>
      <c r="V145" s="293"/>
      <c r="W145" s="537"/>
      <c r="X145" s="294"/>
      <c r="Y145" s="295"/>
      <c r="Z145" s="296"/>
      <c r="AA145" s="297"/>
      <c r="AB145" s="298"/>
      <c r="AC145" s="299"/>
      <c r="AD145" s="300"/>
      <c r="AE145" s="182">
        <v>95</v>
      </c>
      <c r="AF145" s="188">
        <f t="shared" si="59"/>
        <v>0</v>
      </c>
      <c r="AG145" s="185">
        <v>0.9</v>
      </c>
      <c r="AH145" s="185">
        <v>1.1000000000000001</v>
      </c>
      <c r="AI145" s="434">
        <f t="shared" si="50"/>
        <v>0</v>
      </c>
      <c r="AJ145" s="441">
        <f t="shared" si="60"/>
        <v>0</v>
      </c>
      <c r="AK145" s="441">
        <f t="shared" si="61"/>
        <v>0</v>
      </c>
      <c r="AL145" s="441">
        <f t="shared" si="62"/>
        <v>0</v>
      </c>
      <c r="AM145" s="441">
        <f t="shared" si="63"/>
        <v>0</v>
      </c>
      <c r="AN145" s="441">
        <f t="shared" si="64"/>
        <v>0</v>
      </c>
      <c r="AO145" s="441">
        <f t="shared" si="65"/>
        <v>0</v>
      </c>
      <c r="AP145" s="441">
        <f t="shared" si="66"/>
        <v>0</v>
      </c>
      <c r="AQ145" s="441">
        <f>$AJ145*N145</f>
        <v>0</v>
      </c>
    </row>
    <row r="146" spans="1:43" s="36" customFormat="1" ht="13.5" customHeight="1" thickBot="1">
      <c r="A146" s="310" t="s">
        <v>1883</v>
      </c>
      <c r="B146" s="458" t="s">
        <v>1859</v>
      </c>
      <c r="C146" s="419"/>
      <c r="D146" s="311">
        <v>5</v>
      </c>
      <c r="E146" s="312" t="s">
        <v>91</v>
      </c>
      <c r="F146" s="103" t="s">
        <v>254</v>
      </c>
      <c r="G146" s="313" t="s">
        <v>416</v>
      </c>
      <c r="H146" s="314"/>
      <c r="I146" s="314"/>
      <c r="J146" s="314"/>
      <c r="K146" s="314">
        <v>5</v>
      </c>
      <c r="L146" s="314"/>
      <c r="M146" s="314"/>
      <c r="N146" s="315"/>
      <c r="O146" s="288"/>
      <c r="P146" s="289"/>
      <c r="Q146" s="400"/>
      <c r="R146" s="404"/>
      <c r="S146" s="290"/>
      <c r="T146" s="291"/>
      <c r="U146" s="292"/>
      <c r="V146" s="293"/>
      <c r="W146" s="537"/>
      <c r="X146" s="294"/>
      <c r="Y146" s="295"/>
      <c r="Z146" s="296"/>
      <c r="AA146" s="297"/>
      <c r="AB146" s="298"/>
      <c r="AC146" s="299"/>
      <c r="AD146" s="300"/>
      <c r="AE146" s="182">
        <v>205</v>
      </c>
      <c r="AF146" s="188">
        <f t="shared" si="59"/>
        <v>0</v>
      </c>
      <c r="AG146" s="185">
        <v>3.8</v>
      </c>
      <c r="AH146" s="185">
        <v>4</v>
      </c>
      <c r="AI146" s="434">
        <f t="shared" si="50"/>
        <v>0</v>
      </c>
      <c r="AJ146" s="441">
        <f t="shared" si="60"/>
        <v>0</v>
      </c>
      <c r="AK146" s="441">
        <f t="shared" si="61"/>
        <v>0</v>
      </c>
      <c r="AL146" s="441">
        <f t="shared" si="62"/>
        <v>0</v>
      </c>
      <c r="AM146" s="441">
        <f t="shared" si="63"/>
        <v>0</v>
      </c>
      <c r="AN146" s="441">
        <f t="shared" si="64"/>
        <v>0</v>
      </c>
      <c r="AO146" s="441">
        <f t="shared" si="65"/>
        <v>0</v>
      </c>
      <c r="AP146" s="441">
        <f t="shared" si="66"/>
        <v>0</v>
      </c>
      <c r="AQ146" s="441">
        <f t="shared" si="67"/>
        <v>0</v>
      </c>
    </row>
    <row r="147" spans="1:43" s="36" customFormat="1" ht="13.5" customHeight="1" thickBot="1">
      <c r="A147" s="310" t="s">
        <v>1912</v>
      </c>
      <c r="B147" s="458" t="s">
        <v>1859</v>
      </c>
      <c r="C147" s="419"/>
      <c r="D147" s="311">
        <v>5</v>
      </c>
      <c r="E147" s="312" t="s">
        <v>92</v>
      </c>
      <c r="F147" s="103" t="s">
        <v>254</v>
      </c>
      <c r="G147" s="313" t="s">
        <v>1915</v>
      </c>
      <c r="H147" s="314"/>
      <c r="I147" s="314"/>
      <c r="J147" s="314"/>
      <c r="K147" s="314"/>
      <c r="L147" s="314">
        <v>5</v>
      </c>
      <c r="M147" s="314"/>
      <c r="N147" s="315"/>
      <c r="O147" s="288"/>
      <c r="P147" s="289"/>
      <c r="Q147" s="400"/>
      <c r="R147" s="404"/>
      <c r="S147" s="290"/>
      <c r="T147" s="291"/>
      <c r="U147" s="292"/>
      <c r="V147" s="293"/>
      <c r="W147" s="537"/>
      <c r="X147" s="294"/>
      <c r="Y147" s="295"/>
      <c r="Z147" s="296"/>
      <c r="AA147" s="297"/>
      <c r="AB147" s="298"/>
      <c r="AC147" s="299"/>
      <c r="AD147" s="300"/>
      <c r="AE147" s="182">
        <v>205</v>
      </c>
      <c r="AF147" s="188">
        <f t="shared" si="59"/>
        <v>0</v>
      </c>
      <c r="AG147" s="185">
        <v>4</v>
      </c>
      <c r="AH147" s="185">
        <v>4.2</v>
      </c>
      <c r="AI147" s="434">
        <f t="shared" si="50"/>
        <v>0</v>
      </c>
      <c r="AJ147" s="441">
        <f t="shared" si="60"/>
        <v>0</v>
      </c>
      <c r="AK147" s="441">
        <f t="shared" si="61"/>
        <v>0</v>
      </c>
      <c r="AL147" s="441">
        <f t="shared" si="62"/>
        <v>0</v>
      </c>
      <c r="AM147" s="441">
        <f t="shared" si="63"/>
        <v>0</v>
      </c>
      <c r="AN147" s="441">
        <f t="shared" si="64"/>
        <v>0</v>
      </c>
      <c r="AO147" s="441">
        <f t="shared" si="65"/>
        <v>0</v>
      </c>
      <c r="AP147" s="441">
        <f t="shared" si="66"/>
        <v>0</v>
      </c>
      <c r="AQ147" s="441">
        <f t="shared" si="67"/>
        <v>0</v>
      </c>
    </row>
    <row r="148" spans="1:43" s="36" customFormat="1" ht="13.5" customHeight="1" thickBot="1">
      <c r="A148" s="310" t="s">
        <v>1923</v>
      </c>
      <c r="B148" s="458" t="s">
        <v>1859</v>
      </c>
      <c r="C148" s="419"/>
      <c r="D148" s="311">
        <v>4</v>
      </c>
      <c r="E148" s="312" t="s">
        <v>92</v>
      </c>
      <c r="F148" s="103" t="s">
        <v>254</v>
      </c>
      <c r="G148" s="313" t="s">
        <v>409</v>
      </c>
      <c r="H148" s="314"/>
      <c r="I148" s="314"/>
      <c r="J148" s="314"/>
      <c r="K148" s="314"/>
      <c r="L148" s="314">
        <v>4</v>
      </c>
      <c r="M148" s="314">
        <v>1</v>
      </c>
      <c r="N148" s="315"/>
      <c r="O148" s="288"/>
      <c r="P148" s="289"/>
      <c r="Q148" s="400"/>
      <c r="R148" s="404"/>
      <c r="S148" s="290"/>
      <c r="T148" s="291"/>
      <c r="U148" s="292"/>
      <c r="V148" s="293"/>
      <c r="W148" s="537"/>
      <c r="X148" s="294"/>
      <c r="Y148" s="295"/>
      <c r="Z148" s="296"/>
      <c r="AA148" s="297"/>
      <c r="AB148" s="298"/>
      <c r="AC148" s="299"/>
      <c r="AD148" s="300"/>
      <c r="AE148" s="182">
        <v>220</v>
      </c>
      <c r="AF148" s="188">
        <f t="shared" si="59"/>
        <v>0</v>
      </c>
      <c r="AG148" s="185">
        <v>5.4</v>
      </c>
      <c r="AH148" s="185">
        <v>5.6</v>
      </c>
      <c r="AI148" s="434">
        <f t="shared" si="50"/>
        <v>0</v>
      </c>
      <c r="AJ148" s="441">
        <f t="shared" ref="AJ148:AJ151" si="68">SUM(O148:AD148)</f>
        <v>0</v>
      </c>
      <c r="AK148" s="441">
        <f t="shared" ref="AK148:AK151" si="69">$AJ148*H148</f>
        <v>0</v>
      </c>
      <c r="AL148" s="441">
        <f t="shared" ref="AL148:AL151" si="70">$AJ148*I148</f>
        <v>0</v>
      </c>
      <c r="AM148" s="441">
        <f t="shared" ref="AM148:AM151" si="71">$AJ148*J148</f>
        <v>0</v>
      </c>
      <c r="AN148" s="441">
        <f t="shared" ref="AN148:AN151" si="72">$AJ148*K148</f>
        <v>0</v>
      </c>
      <c r="AO148" s="441">
        <f t="shared" ref="AO148:AO151" si="73">$AJ148*L148</f>
        <v>0</v>
      </c>
      <c r="AP148" s="441">
        <f t="shared" ref="AP148:AP151" si="74">$AJ148*M148</f>
        <v>0</v>
      </c>
      <c r="AQ148" s="441">
        <f t="shared" ref="AQ148:AQ151" si="75">$AJ148*N148</f>
        <v>0</v>
      </c>
    </row>
    <row r="149" spans="1:43" s="36" customFormat="1" ht="13.5" customHeight="1" thickBot="1">
      <c r="A149" s="310" t="s">
        <v>1924</v>
      </c>
      <c r="B149" s="458" t="s">
        <v>1859</v>
      </c>
      <c r="C149" s="419"/>
      <c r="D149" s="311">
        <v>1</v>
      </c>
      <c r="E149" s="312" t="s">
        <v>93</v>
      </c>
      <c r="F149" s="103" t="s">
        <v>254</v>
      </c>
      <c r="G149" s="313" t="s">
        <v>416</v>
      </c>
      <c r="H149" s="314"/>
      <c r="I149" s="314"/>
      <c r="J149" s="314"/>
      <c r="K149" s="314"/>
      <c r="L149" s="314"/>
      <c r="M149" s="314">
        <v>1</v>
      </c>
      <c r="N149" s="315"/>
      <c r="O149" s="288"/>
      <c r="P149" s="289"/>
      <c r="Q149" s="400"/>
      <c r="R149" s="404"/>
      <c r="S149" s="290"/>
      <c r="T149" s="291"/>
      <c r="U149" s="292"/>
      <c r="V149" s="293"/>
      <c r="W149" s="537"/>
      <c r="X149" s="294"/>
      <c r="Y149" s="295"/>
      <c r="Z149" s="296"/>
      <c r="AA149" s="297"/>
      <c r="AB149" s="298"/>
      <c r="AC149" s="299"/>
      <c r="AD149" s="300"/>
      <c r="AE149" s="182">
        <v>105</v>
      </c>
      <c r="AF149" s="188">
        <f t="shared" si="59"/>
        <v>0</v>
      </c>
      <c r="AG149" s="185">
        <v>1.55</v>
      </c>
      <c r="AH149" s="185">
        <v>1.7</v>
      </c>
      <c r="AI149" s="434">
        <f t="shared" si="50"/>
        <v>0</v>
      </c>
      <c r="AJ149" s="441">
        <f t="shared" si="68"/>
        <v>0</v>
      </c>
      <c r="AK149" s="441">
        <f t="shared" si="69"/>
        <v>0</v>
      </c>
      <c r="AL149" s="441">
        <f t="shared" si="70"/>
        <v>0</v>
      </c>
      <c r="AM149" s="441">
        <f t="shared" si="71"/>
        <v>0</v>
      </c>
      <c r="AN149" s="441">
        <f t="shared" si="72"/>
        <v>0</v>
      </c>
      <c r="AO149" s="441">
        <f t="shared" si="73"/>
        <v>0</v>
      </c>
      <c r="AP149" s="441">
        <f t="shared" si="74"/>
        <v>0</v>
      </c>
      <c r="AQ149" s="441">
        <f t="shared" si="75"/>
        <v>0</v>
      </c>
    </row>
    <row r="150" spans="1:43" s="36" customFormat="1" ht="13.5" customHeight="1" thickBot="1">
      <c r="A150" s="310" t="s">
        <v>1925</v>
      </c>
      <c r="B150" s="458" t="s">
        <v>1859</v>
      </c>
      <c r="C150" s="419"/>
      <c r="D150" s="311">
        <v>1</v>
      </c>
      <c r="E150" s="312" t="s">
        <v>93</v>
      </c>
      <c r="F150" s="103" t="s">
        <v>254</v>
      </c>
      <c r="G150" s="313" t="s">
        <v>416</v>
      </c>
      <c r="H150" s="314"/>
      <c r="I150" s="314"/>
      <c r="J150" s="314"/>
      <c r="K150" s="314"/>
      <c r="L150" s="314"/>
      <c r="M150" s="314">
        <v>1</v>
      </c>
      <c r="N150" s="315"/>
      <c r="O150" s="288"/>
      <c r="P150" s="289"/>
      <c r="Q150" s="400"/>
      <c r="R150" s="404"/>
      <c r="S150" s="290"/>
      <c r="T150" s="291"/>
      <c r="U150" s="292"/>
      <c r="V150" s="293"/>
      <c r="W150" s="537"/>
      <c r="X150" s="294"/>
      <c r="Y150" s="295"/>
      <c r="Z150" s="296"/>
      <c r="AA150" s="297"/>
      <c r="AB150" s="298"/>
      <c r="AC150" s="299"/>
      <c r="AD150" s="300"/>
      <c r="AE150" s="182">
        <v>115</v>
      </c>
      <c r="AF150" s="188">
        <f t="shared" si="59"/>
        <v>0</v>
      </c>
      <c r="AG150" s="185">
        <v>1.9</v>
      </c>
      <c r="AH150" s="185">
        <v>2.1</v>
      </c>
      <c r="AI150" s="434">
        <f t="shared" si="50"/>
        <v>0</v>
      </c>
      <c r="AJ150" s="441">
        <f t="shared" si="68"/>
        <v>0</v>
      </c>
      <c r="AK150" s="441">
        <f t="shared" si="69"/>
        <v>0</v>
      </c>
      <c r="AL150" s="441">
        <f t="shared" si="70"/>
        <v>0</v>
      </c>
      <c r="AM150" s="441">
        <f t="shared" si="71"/>
        <v>0</v>
      </c>
      <c r="AN150" s="441">
        <f t="shared" si="72"/>
        <v>0</v>
      </c>
      <c r="AO150" s="441">
        <f t="shared" si="73"/>
        <v>0</v>
      </c>
      <c r="AP150" s="441">
        <f t="shared" si="74"/>
        <v>0</v>
      </c>
      <c r="AQ150" s="441">
        <f t="shared" si="75"/>
        <v>0</v>
      </c>
    </row>
    <row r="151" spans="1:43" s="36" customFormat="1" ht="13.5" customHeight="1" thickBot="1">
      <c r="A151" s="310" t="s">
        <v>1926</v>
      </c>
      <c r="B151" s="458" t="s">
        <v>1859</v>
      </c>
      <c r="C151" s="419"/>
      <c r="D151" s="311">
        <v>1</v>
      </c>
      <c r="E151" s="312" t="s">
        <v>93</v>
      </c>
      <c r="F151" s="103" t="s">
        <v>254</v>
      </c>
      <c r="G151" s="313" t="s">
        <v>416</v>
      </c>
      <c r="H151" s="314"/>
      <c r="I151" s="314"/>
      <c r="J151" s="314"/>
      <c r="K151" s="314"/>
      <c r="L151" s="314"/>
      <c r="M151" s="314">
        <v>1</v>
      </c>
      <c r="N151" s="315"/>
      <c r="O151" s="288"/>
      <c r="P151" s="289"/>
      <c r="Q151" s="400"/>
      <c r="R151" s="404"/>
      <c r="S151" s="290"/>
      <c r="T151" s="291"/>
      <c r="U151" s="292"/>
      <c r="V151" s="293"/>
      <c r="W151" s="537"/>
      <c r="X151" s="294"/>
      <c r="Y151" s="295"/>
      <c r="Z151" s="296"/>
      <c r="AA151" s="297"/>
      <c r="AB151" s="298"/>
      <c r="AC151" s="299"/>
      <c r="AD151" s="300"/>
      <c r="AE151" s="182">
        <v>115</v>
      </c>
      <c r="AF151" s="188">
        <f t="shared" si="59"/>
        <v>0</v>
      </c>
      <c r="AG151" s="185">
        <v>2</v>
      </c>
      <c r="AH151" s="185">
        <v>2.2999999999999998</v>
      </c>
      <c r="AI151" s="434">
        <f t="shared" si="50"/>
        <v>0</v>
      </c>
      <c r="AJ151" s="441">
        <f t="shared" si="68"/>
        <v>0</v>
      </c>
      <c r="AK151" s="441">
        <f t="shared" si="69"/>
        <v>0</v>
      </c>
      <c r="AL151" s="441">
        <f t="shared" si="70"/>
        <v>0</v>
      </c>
      <c r="AM151" s="441">
        <f t="shared" si="71"/>
        <v>0</v>
      </c>
      <c r="AN151" s="441">
        <f t="shared" si="72"/>
        <v>0</v>
      </c>
      <c r="AO151" s="441">
        <f t="shared" si="73"/>
        <v>0</v>
      </c>
      <c r="AP151" s="441">
        <f t="shared" si="74"/>
        <v>0</v>
      </c>
      <c r="AQ151" s="441">
        <f t="shared" si="75"/>
        <v>0</v>
      </c>
    </row>
    <row r="152" spans="1:43" ht="13.8" thickBot="1">
      <c r="A152" s="352"/>
      <c r="B152" s="353"/>
      <c r="C152" s="353"/>
      <c r="D152" s="35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7"/>
      <c r="AC152" s="217"/>
      <c r="AD152" s="2"/>
      <c r="AE152" s="2"/>
      <c r="AF152" s="2"/>
      <c r="AI152" s="36">
        <f>SUM(N152:AC152)</f>
        <v>0</v>
      </c>
      <c r="AJ152" s="176"/>
      <c r="AK152" s="176"/>
      <c r="AL152" s="176"/>
      <c r="AM152" s="176"/>
      <c r="AN152" s="176"/>
      <c r="AO152" s="176"/>
      <c r="AP152" s="176"/>
      <c r="AQ152" s="176"/>
    </row>
    <row r="153" spans="1:43" s="51" customFormat="1" ht="66.599999999999994" thickBot="1">
      <c r="A153" s="354" t="s">
        <v>1931</v>
      </c>
      <c r="B153" s="218" t="s">
        <v>1862</v>
      </c>
      <c r="C153" s="354" t="str">
        <f>C3</f>
        <v>Picture</v>
      </c>
      <c r="D153" s="354" t="s">
        <v>3</v>
      </c>
      <c r="E153" s="354" t="s">
        <v>4</v>
      </c>
      <c r="F153" s="218" t="s">
        <v>5</v>
      </c>
      <c r="G153" s="218" t="s">
        <v>253</v>
      </c>
      <c r="H153" s="218" t="s">
        <v>88</v>
      </c>
      <c r="I153" s="218" t="s">
        <v>89</v>
      </c>
      <c r="J153" s="218" t="s">
        <v>90</v>
      </c>
      <c r="K153" s="218" t="s">
        <v>91</v>
      </c>
      <c r="L153" s="218" t="s">
        <v>92</v>
      </c>
      <c r="M153" s="218" t="s">
        <v>93</v>
      </c>
      <c r="N153" s="218" t="s">
        <v>94</v>
      </c>
      <c r="O153" s="355" t="s">
        <v>95</v>
      </c>
      <c r="P153" s="356" t="s">
        <v>96</v>
      </c>
      <c r="Q153" s="411" t="s">
        <v>1456</v>
      </c>
      <c r="R153" s="414" t="s">
        <v>97</v>
      </c>
      <c r="S153" s="357" t="s">
        <v>98</v>
      </c>
      <c r="T153" s="358" t="s">
        <v>99</v>
      </c>
      <c r="U153" s="359" t="s">
        <v>100</v>
      </c>
      <c r="V153" s="254" t="s">
        <v>1797</v>
      </c>
      <c r="W153" s="538" t="s">
        <v>1941</v>
      </c>
      <c r="X153" s="360" t="s">
        <v>102</v>
      </c>
      <c r="Y153" s="276" t="s">
        <v>15</v>
      </c>
      <c r="Z153" s="361" t="s">
        <v>104</v>
      </c>
      <c r="AA153" s="362" t="s">
        <v>105</v>
      </c>
      <c r="AB153" s="363" t="s">
        <v>106</v>
      </c>
      <c r="AC153" s="364" t="s">
        <v>107</v>
      </c>
      <c r="AD153" s="365" t="s">
        <v>108</v>
      </c>
      <c r="AE153" s="123" t="s">
        <v>256</v>
      </c>
      <c r="AF153" s="366" t="s">
        <v>18</v>
      </c>
      <c r="AG153" s="367" t="s">
        <v>19</v>
      </c>
      <c r="AH153" s="367" t="s">
        <v>20</v>
      </c>
      <c r="AI153" s="433" t="s">
        <v>21</v>
      </c>
      <c r="AJ153" s="438" t="s">
        <v>1485</v>
      </c>
      <c r="AK153" s="439" t="s">
        <v>1790</v>
      </c>
      <c r="AL153" s="439" t="s">
        <v>1791</v>
      </c>
      <c r="AM153" s="439" t="s">
        <v>1792</v>
      </c>
      <c r="AN153" s="439" t="s">
        <v>1793</v>
      </c>
      <c r="AO153" s="439" t="s">
        <v>1794</v>
      </c>
      <c r="AP153" s="439" t="s">
        <v>1795</v>
      </c>
      <c r="AQ153" s="439" t="s">
        <v>1796</v>
      </c>
    </row>
    <row r="154" spans="1:43" s="36" customFormat="1" ht="13.5" customHeight="1" thickBot="1">
      <c r="A154" s="310" t="s">
        <v>1537</v>
      </c>
      <c r="B154" s="310"/>
      <c r="C154" s="419" t="s">
        <v>1607</v>
      </c>
      <c r="D154" s="311">
        <v>50</v>
      </c>
      <c r="E154" s="312" t="s">
        <v>88</v>
      </c>
      <c r="F154" s="313" t="s">
        <v>254</v>
      </c>
      <c r="G154" s="313" t="s">
        <v>403</v>
      </c>
      <c r="H154" s="314">
        <v>50</v>
      </c>
      <c r="I154" s="314"/>
      <c r="J154" s="314"/>
      <c r="K154" s="314"/>
      <c r="L154" s="314"/>
      <c r="M154" s="314"/>
      <c r="N154" s="315"/>
      <c r="O154" s="288"/>
      <c r="P154" s="289"/>
      <c r="Q154" s="400"/>
      <c r="R154" s="404"/>
      <c r="S154" s="290"/>
      <c r="T154" s="291"/>
      <c r="U154" s="292"/>
      <c r="V154" s="293"/>
      <c r="W154" s="537"/>
      <c r="X154" s="294"/>
      <c r="Y154" s="295"/>
      <c r="Z154" s="296"/>
      <c r="AA154" s="297"/>
      <c r="AB154" s="298"/>
      <c r="AC154" s="299"/>
      <c r="AD154" s="300"/>
      <c r="AE154" s="182">
        <v>140</v>
      </c>
      <c r="AF154" s="188">
        <f t="shared" ref="AF154:AF185" si="76">(O154*$AE154)+(P154*$AE154)+(R154*$AE154)+(S154*$AE154)+(T154*$AE154)+(U154*$AE154)+(W154*$AE154)+(X154*$AE154)+(Y154*$AE154)+(AA154*$AE154)+(AB154*$AE154)+(AC154*$AE154)+(AD154*$AE154)+(V154*$AE154)+(Q154*$AE154)+(Z154*$AE154)</f>
        <v>0</v>
      </c>
      <c r="AG154" s="185">
        <v>1.2</v>
      </c>
      <c r="AH154" s="185">
        <v>1.25</v>
      </c>
      <c r="AI154" s="434">
        <f t="shared" ref="AI154:AI164" si="77">(O154*$D154)+(P154*$D154)+(R154*$D154)+(S154*$D154)+(T154*$D154)+(U154*$D154)+(W154*$D154)+(X154*$D154)+(Y154*$D154)+(AA154*$D154)+(AB154*$D154)+(AC154*$D154)+(AD154*$D154)+(V154*$D154)+(Q154*$D154)+(Z154*$D154)</f>
        <v>0</v>
      </c>
      <c r="AJ154" s="441">
        <f t="shared" ref="AJ154:AJ185" si="78">SUM(O154:AD154)</f>
        <v>0</v>
      </c>
      <c r="AK154" s="441">
        <f t="shared" ref="AK154:AK185" si="79">$AJ154*H154</f>
        <v>0</v>
      </c>
      <c r="AL154" s="441">
        <f t="shared" ref="AL154:AL185" si="80">$AJ154*I154</f>
        <v>0</v>
      </c>
      <c r="AM154" s="441">
        <f t="shared" ref="AM154:AM185" si="81">$AJ154*J154</f>
        <v>0</v>
      </c>
      <c r="AN154" s="441">
        <f t="shared" ref="AN154:AN185" si="82">$AJ154*K154</f>
        <v>0</v>
      </c>
      <c r="AO154" s="441">
        <f t="shared" ref="AO154:AO185" si="83">$AJ154*L154</f>
        <v>0</v>
      </c>
      <c r="AP154" s="441">
        <f t="shared" ref="AP154:AP185" si="84">$AJ154*M154</f>
        <v>0</v>
      </c>
      <c r="AQ154" s="441">
        <f t="shared" ref="AQ154:AQ185" si="85">$AJ154*N154</f>
        <v>0</v>
      </c>
    </row>
    <row r="155" spans="1:43" s="36" customFormat="1" ht="13.5" customHeight="1" thickBot="1">
      <c r="A155" s="310" t="s">
        <v>286</v>
      </c>
      <c r="B155" s="310"/>
      <c r="C155" s="419" t="s">
        <v>1608</v>
      </c>
      <c r="D155" s="311">
        <v>50</v>
      </c>
      <c r="E155" s="312" t="s">
        <v>88</v>
      </c>
      <c r="F155" s="313" t="s">
        <v>254</v>
      </c>
      <c r="G155" s="313" t="s">
        <v>255</v>
      </c>
      <c r="H155" s="314">
        <v>50</v>
      </c>
      <c r="I155" s="314"/>
      <c r="J155" s="314"/>
      <c r="K155" s="314"/>
      <c r="L155" s="314"/>
      <c r="M155" s="314"/>
      <c r="N155" s="315"/>
      <c r="O155" s="288"/>
      <c r="P155" s="289"/>
      <c r="Q155" s="400"/>
      <c r="R155" s="404"/>
      <c r="S155" s="290"/>
      <c r="T155" s="291"/>
      <c r="U155" s="292"/>
      <c r="V155" s="293"/>
      <c r="W155" s="537"/>
      <c r="X155" s="294"/>
      <c r="Y155" s="295"/>
      <c r="Z155" s="296"/>
      <c r="AA155" s="297"/>
      <c r="AB155" s="298"/>
      <c r="AC155" s="299"/>
      <c r="AD155" s="300"/>
      <c r="AE155" s="182">
        <v>140</v>
      </c>
      <c r="AF155" s="188">
        <f t="shared" si="76"/>
        <v>0</v>
      </c>
      <c r="AG155" s="185">
        <v>0.94</v>
      </c>
      <c r="AH155" s="185">
        <v>1.1783333333333332</v>
      </c>
      <c r="AI155" s="434">
        <f t="shared" si="77"/>
        <v>0</v>
      </c>
      <c r="AJ155" s="441">
        <f t="shared" si="78"/>
        <v>0</v>
      </c>
      <c r="AK155" s="441">
        <f t="shared" si="79"/>
        <v>0</v>
      </c>
      <c r="AL155" s="441">
        <f t="shared" si="80"/>
        <v>0</v>
      </c>
      <c r="AM155" s="441">
        <f t="shared" si="81"/>
        <v>0</v>
      </c>
      <c r="AN155" s="441">
        <f t="shared" si="82"/>
        <v>0</v>
      </c>
      <c r="AO155" s="441">
        <f t="shared" si="83"/>
        <v>0</v>
      </c>
      <c r="AP155" s="441">
        <f t="shared" si="84"/>
        <v>0</v>
      </c>
      <c r="AQ155" s="441">
        <f t="shared" si="85"/>
        <v>0</v>
      </c>
    </row>
    <row r="156" spans="1:43" s="36" customFormat="1" ht="13.5" customHeight="1" thickBot="1">
      <c r="A156" s="310" t="s">
        <v>1347</v>
      </c>
      <c r="B156" s="310"/>
      <c r="C156" s="419" t="s">
        <v>1609</v>
      </c>
      <c r="D156" s="311">
        <v>25</v>
      </c>
      <c r="E156" s="312" t="s">
        <v>88</v>
      </c>
      <c r="F156" s="313" t="s">
        <v>254</v>
      </c>
      <c r="G156" s="313" t="s">
        <v>255</v>
      </c>
      <c r="H156" s="314">
        <v>25</v>
      </c>
      <c r="I156" s="314"/>
      <c r="J156" s="314"/>
      <c r="K156" s="314"/>
      <c r="L156" s="314"/>
      <c r="M156" s="314"/>
      <c r="N156" s="315"/>
      <c r="O156" s="288"/>
      <c r="P156" s="289"/>
      <c r="Q156" s="400"/>
      <c r="R156" s="404"/>
      <c r="S156" s="290"/>
      <c r="T156" s="291"/>
      <c r="U156" s="292"/>
      <c r="V156" s="293"/>
      <c r="W156" s="537"/>
      <c r="X156" s="294"/>
      <c r="Y156" s="295"/>
      <c r="Z156" s="296"/>
      <c r="AA156" s="297"/>
      <c r="AB156" s="298"/>
      <c r="AC156" s="299"/>
      <c r="AD156" s="300"/>
      <c r="AE156" s="182">
        <v>85</v>
      </c>
      <c r="AF156" s="188">
        <f t="shared" si="76"/>
        <v>0</v>
      </c>
      <c r="AG156" s="185">
        <v>0.4</v>
      </c>
      <c r="AH156" s="185">
        <v>0.42</v>
      </c>
      <c r="AI156" s="434">
        <f t="shared" si="77"/>
        <v>0</v>
      </c>
      <c r="AJ156" s="441">
        <f t="shared" si="78"/>
        <v>0</v>
      </c>
      <c r="AK156" s="441">
        <f t="shared" si="79"/>
        <v>0</v>
      </c>
      <c r="AL156" s="441">
        <f t="shared" si="80"/>
        <v>0</v>
      </c>
      <c r="AM156" s="441">
        <f t="shared" si="81"/>
        <v>0</v>
      </c>
      <c r="AN156" s="441">
        <f t="shared" si="82"/>
        <v>0</v>
      </c>
      <c r="AO156" s="441">
        <f t="shared" si="83"/>
        <v>0</v>
      </c>
      <c r="AP156" s="441">
        <f t="shared" si="84"/>
        <v>0</v>
      </c>
      <c r="AQ156" s="441">
        <f t="shared" si="85"/>
        <v>0</v>
      </c>
    </row>
    <row r="157" spans="1:43" s="36" customFormat="1" ht="13.5" customHeight="1" thickBot="1">
      <c r="A157" s="310" t="s">
        <v>287</v>
      </c>
      <c r="B157" s="310"/>
      <c r="C157" s="419" t="s">
        <v>1610</v>
      </c>
      <c r="D157" s="311">
        <v>25</v>
      </c>
      <c r="E157" s="312" t="s">
        <v>88</v>
      </c>
      <c r="F157" s="313" t="s">
        <v>254</v>
      </c>
      <c r="G157" s="313" t="s">
        <v>255</v>
      </c>
      <c r="H157" s="314">
        <v>25</v>
      </c>
      <c r="I157" s="314"/>
      <c r="J157" s="314"/>
      <c r="K157" s="314"/>
      <c r="L157" s="314"/>
      <c r="M157" s="314"/>
      <c r="N157" s="315"/>
      <c r="O157" s="288"/>
      <c r="P157" s="289"/>
      <c r="Q157" s="400"/>
      <c r="R157" s="404"/>
      <c r="S157" s="290"/>
      <c r="T157" s="291"/>
      <c r="U157" s="292"/>
      <c r="V157" s="293"/>
      <c r="W157" s="537"/>
      <c r="X157" s="294"/>
      <c r="Y157" s="295"/>
      <c r="Z157" s="296"/>
      <c r="AA157" s="297"/>
      <c r="AB157" s="298"/>
      <c r="AC157" s="299"/>
      <c r="AD157" s="300"/>
      <c r="AE157" s="182">
        <v>95</v>
      </c>
      <c r="AF157" s="188">
        <f t="shared" si="76"/>
        <v>0</v>
      </c>
      <c r="AG157" s="185">
        <v>1.48</v>
      </c>
      <c r="AH157" s="185">
        <v>1.7330000000000001</v>
      </c>
      <c r="AI157" s="434">
        <f t="shared" si="77"/>
        <v>0</v>
      </c>
      <c r="AJ157" s="441">
        <f t="shared" si="78"/>
        <v>0</v>
      </c>
      <c r="AK157" s="441">
        <f t="shared" si="79"/>
        <v>0</v>
      </c>
      <c r="AL157" s="441">
        <f t="shared" si="80"/>
        <v>0</v>
      </c>
      <c r="AM157" s="441">
        <f t="shared" si="81"/>
        <v>0</v>
      </c>
      <c r="AN157" s="441">
        <f t="shared" si="82"/>
        <v>0</v>
      </c>
      <c r="AO157" s="441">
        <f t="shared" si="83"/>
        <v>0</v>
      </c>
      <c r="AP157" s="441">
        <f t="shared" si="84"/>
        <v>0</v>
      </c>
      <c r="AQ157" s="441">
        <f t="shared" si="85"/>
        <v>0</v>
      </c>
    </row>
    <row r="158" spans="1:43" s="36" customFormat="1" ht="13.5" customHeight="1" thickBot="1">
      <c r="A158" s="310" t="s">
        <v>288</v>
      </c>
      <c r="B158" s="310"/>
      <c r="C158" s="419" t="s">
        <v>1611</v>
      </c>
      <c r="D158" s="311">
        <v>20</v>
      </c>
      <c r="E158" s="312" t="s">
        <v>207</v>
      </c>
      <c r="F158" s="313" t="s">
        <v>254</v>
      </c>
      <c r="G158" s="313" t="s">
        <v>255</v>
      </c>
      <c r="H158" s="314"/>
      <c r="I158" s="314">
        <v>20</v>
      </c>
      <c r="J158" s="314"/>
      <c r="K158" s="314"/>
      <c r="L158" s="314"/>
      <c r="M158" s="314"/>
      <c r="N158" s="315"/>
      <c r="O158" s="288"/>
      <c r="P158" s="289"/>
      <c r="Q158" s="400"/>
      <c r="R158" s="404"/>
      <c r="S158" s="290"/>
      <c r="T158" s="291"/>
      <c r="U158" s="292"/>
      <c r="V158" s="293"/>
      <c r="W158" s="537"/>
      <c r="X158" s="294"/>
      <c r="Y158" s="295"/>
      <c r="Z158" s="296"/>
      <c r="AA158" s="297"/>
      <c r="AB158" s="298"/>
      <c r="AC158" s="299"/>
      <c r="AD158" s="300"/>
      <c r="AE158" s="182">
        <v>105</v>
      </c>
      <c r="AF158" s="188">
        <f t="shared" si="76"/>
        <v>0</v>
      </c>
      <c r="AG158" s="185">
        <v>1.76</v>
      </c>
      <c r="AH158" s="185">
        <v>2.0129999999999999</v>
      </c>
      <c r="AI158" s="434">
        <f t="shared" si="77"/>
        <v>0</v>
      </c>
      <c r="AJ158" s="441">
        <f t="shared" si="78"/>
        <v>0</v>
      </c>
      <c r="AK158" s="441">
        <f t="shared" si="79"/>
        <v>0</v>
      </c>
      <c r="AL158" s="441">
        <f t="shared" si="80"/>
        <v>0</v>
      </c>
      <c r="AM158" s="441">
        <f t="shared" si="81"/>
        <v>0</v>
      </c>
      <c r="AN158" s="441">
        <f t="shared" si="82"/>
        <v>0</v>
      </c>
      <c r="AO158" s="441">
        <f t="shared" si="83"/>
        <v>0</v>
      </c>
      <c r="AP158" s="441">
        <f t="shared" si="84"/>
        <v>0</v>
      </c>
      <c r="AQ158" s="441">
        <f t="shared" si="85"/>
        <v>0</v>
      </c>
    </row>
    <row r="159" spans="1:43" s="36" customFormat="1" ht="13.5" customHeight="1" thickBot="1">
      <c r="A159" s="310" t="s">
        <v>1349</v>
      </c>
      <c r="B159" s="310"/>
      <c r="C159" s="419" t="s">
        <v>1612</v>
      </c>
      <c r="D159" s="311">
        <v>25</v>
      </c>
      <c r="E159" s="312" t="s">
        <v>88</v>
      </c>
      <c r="F159" s="313" t="s">
        <v>254</v>
      </c>
      <c r="G159" s="313" t="s">
        <v>257</v>
      </c>
      <c r="H159" s="314">
        <v>25</v>
      </c>
      <c r="I159" s="314"/>
      <c r="J159" s="314"/>
      <c r="K159" s="314"/>
      <c r="L159" s="314"/>
      <c r="M159" s="314"/>
      <c r="N159" s="315"/>
      <c r="O159" s="288"/>
      <c r="P159" s="289"/>
      <c r="Q159" s="400"/>
      <c r="R159" s="404"/>
      <c r="S159" s="290"/>
      <c r="T159" s="291"/>
      <c r="U159" s="292"/>
      <c r="V159" s="293"/>
      <c r="W159" s="537"/>
      <c r="X159" s="294"/>
      <c r="Y159" s="295"/>
      <c r="Z159" s="296"/>
      <c r="AA159" s="297"/>
      <c r="AB159" s="298"/>
      <c r="AC159" s="299"/>
      <c r="AD159" s="300"/>
      <c r="AE159" s="182">
        <v>95</v>
      </c>
      <c r="AF159" s="188">
        <f t="shared" si="76"/>
        <v>0</v>
      </c>
      <c r="AG159" s="185">
        <v>0.4</v>
      </c>
      <c r="AH159" s="185">
        <v>0.65300000000000002</v>
      </c>
      <c r="AI159" s="434">
        <f t="shared" si="77"/>
        <v>0</v>
      </c>
      <c r="AJ159" s="441">
        <f t="shared" si="78"/>
        <v>0</v>
      </c>
      <c r="AK159" s="441">
        <f t="shared" si="79"/>
        <v>0</v>
      </c>
      <c r="AL159" s="441">
        <f t="shared" si="80"/>
        <v>0</v>
      </c>
      <c r="AM159" s="441">
        <f t="shared" si="81"/>
        <v>0</v>
      </c>
      <c r="AN159" s="441">
        <f t="shared" si="82"/>
        <v>0</v>
      </c>
      <c r="AO159" s="441">
        <f t="shared" si="83"/>
        <v>0</v>
      </c>
      <c r="AP159" s="441">
        <f t="shared" si="84"/>
        <v>0</v>
      </c>
      <c r="AQ159" s="441">
        <f t="shared" si="85"/>
        <v>0</v>
      </c>
    </row>
    <row r="160" spans="1:43" s="36" customFormat="1" ht="13.95" customHeight="1" thickBot="1">
      <c r="A160" s="310" t="s">
        <v>290</v>
      </c>
      <c r="B160" s="310"/>
      <c r="C160" s="419" t="s">
        <v>1613</v>
      </c>
      <c r="D160" s="311">
        <v>30</v>
      </c>
      <c r="E160" s="312" t="s">
        <v>89</v>
      </c>
      <c r="F160" s="313" t="s">
        <v>254</v>
      </c>
      <c r="G160" s="313" t="s">
        <v>257</v>
      </c>
      <c r="H160" s="314"/>
      <c r="I160" s="314">
        <v>30</v>
      </c>
      <c r="J160" s="314"/>
      <c r="K160" s="314"/>
      <c r="L160" s="314"/>
      <c r="M160" s="314"/>
      <c r="N160" s="315"/>
      <c r="O160" s="288"/>
      <c r="P160" s="289"/>
      <c r="Q160" s="400"/>
      <c r="R160" s="404"/>
      <c r="S160" s="290"/>
      <c r="T160" s="291"/>
      <c r="U160" s="292"/>
      <c r="V160" s="293"/>
      <c r="W160" s="537"/>
      <c r="X160" s="294"/>
      <c r="Y160" s="295"/>
      <c r="Z160" s="296"/>
      <c r="AA160" s="297"/>
      <c r="AB160" s="298"/>
      <c r="AC160" s="299"/>
      <c r="AD160" s="300"/>
      <c r="AE160" s="182">
        <v>105</v>
      </c>
      <c r="AF160" s="188">
        <f t="shared" si="76"/>
        <v>0</v>
      </c>
      <c r="AG160" s="185">
        <v>1.38</v>
      </c>
      <c r="AH160" s="185">
        <v>1.633</v>
      </c>
      <c r="AI160" s="434">
        <f t="shared" si="77"/>
        <v>0</v>
      </c>
      <c r="AJ160" s="441">
        <f t="shared" si="78"/>
        <v>0</v>
      </c>
      <c r="AK160" s="441">
        <f t="shared" si="79"/>
        <v>0</v>
      </c>
      <c r="AL160" s="441">
        <f t="shared" si="80"/>
        <v>0</v>
      </c>
      <c r="AM160" s="441">
        <f t="shared" si="81"/>
        <v>0</v>
      </c>
      <c r="AN160" s="441">
        <f t="shared" si="82"/>
        <v>0</v>
      </c>
      <c r="AO160" s="441">
        <f t="shared" si="83"/>
        <v>0</v>
      </c>
      <c r="AP160" s="441">
        <f t="shared" si="84"/>
        <v>0</v>
      </c>
      <c r="AQ160" s="441">
        <f t="shared" si="85"/>
        <v>0</v>
      </c>
    </row>
    <row r="161" spans="1:43" s="36" customFormat="1" ht="13.5" customHeight="1" thickBot="1">
      <c r="A161" s="368" t="s">
        <v>1350</v>
      </c>
      <c r="B161" s="368"/>
      <c r="C161" s="420" t="s">
        <v>1614</v>
      </c>
      <c r="D161" s="234">
        <v>15</v>
      </c>
      <c r="E161" s="259" t="s">
        <v>89</v>
      </c>
      <c r="F161" s="260" t="s">
        <v>111</v>
      </c>
      <c r="G161" s="260" t="s">
        <v>257</v>
      </c>
      <c r="H161" s="269"/>
      <c r="I161" s="269">
        <v>15</v>
      </c>
      <c r="J161" s="269"/>
      <c r="K161" s="269"/>
      <c r="L161" s="269"/>
      <c r="M161" s="269"/>
      <c r="N161" s="268"/>
      <c r="O161" s="288"/>
      <c r="P161" s="289"/>
      <c r="Q161" s="400"/>
      <c r="R161" s="404"/>
      <c r="S161" s="290"/>
      <c r="T161" s="291"/>
      <c r="U161" s="292"/>
      <c r="V161" s="293"/>
      <c r="W161" s="537"/>
      <c r="X161" s="294"/>
      <c r="Y161" s="295"/>
      <c r="Z161" s="296"/>
      <c r="AA161" s="297"/>
      <c r="AB161" s="298"/>
      <c r="AC161" s="299"/>
      <c r="AD161" s="300"/>
      <c r="AE161" s="183">
        <v>80</v>
      </c>
      <c r="AF161" s="187">
        <f t="shared" si="76"/>
        <v>0</v>
      </c>
      <c r="AG161" s="186">
        <v>1.88</v>
      </c>
      <c r="AH161" s="186">
        <v>2.2000000000000002</v>
      </c>
      <c r="AI161" s="435">
        <f t="shared" si="77"/>
        <v>0</v>
      </c>
      <c r="AJ161" s="441">
        <f t="shared" si="78"/>
        <v>0</v>
      </c>
      <c r="AK161" s="441">
        <f t="shared" si="79"/>
        <v>0</v>
      </c>
      <c r="AL161" s="441">
        <f t="shared" si="80"/>
        <v>0</v>
      </c>
      <c r="AM161" s="441">
        <f t="shared" si="81"/>
        <v>0</v>
      </c>
      <c r="AN161" s="441">
        <f t="shared" si="82"/>
        <v>0</v>
      </c>
      <c r="AO161" s="441">
        <f t="shared" si="83"/>
        <v>0</v>
      </c>
      <c r="AP161" s="441">
        <f t="shared" si="84"/>
        <v>0</v>
      </c>
      <c r="AQ161" s="441">
        <f t="shared" si="85"/>
        <v>0</v>
      </c>
    </row>
    <row r="162" spans="1:43" s="36" customFormat="1" ht="13.5" customHeight="1" thickBot="1">
      <c r="A162" s="368" t="s">
        <v>291</v>
      </c>
      <c r="B162" s="368"/>
      <c r="C162" s="420" t="s">
        <v>1615</v>
      </c>
      <c r="D162" s="234">
        <v>25</v>
      </c>
      <c r="E162" s="259" t="s">
        <v>89</v>
      </c>
      <c r="F162" s="260" t="s">
        <v>111</v>
      </c>
      <c r="G162" s="260" t="s">
        <v>258</v>
      </c>
      <c r="H162" s="269"/>
      <c r="I162" s="269">
        <v>25</v>
      </c>
      <c r="J162" s="269"/>
      <c r="K162" s="269"/>
      <c r="L162" s="269"/>
      <c r="M162" s="269"/>
      <c r="N162" s="268"/>
      <c r="O162" s="288"/>
      <c r="P162" s="289"/>
      <c r="Q162" s="400"/>
      <c r="R162" s="404"/>
      <c r="S162" s="290"/>
      <c r="T162" s="291"/>
      <c r="U162" s="292"/>
      <c r="V162" s="293"/>
      <c r="W162" s="537"/>
      <c r="X162" s="294"/>
      <c r="Y162" s="295"/>
      <c r="Z162" s="296"/>
      <c r="AA162" s="297"/>
      <c r="AB162" s="298"/>
      <c r="AC162" s="299"/>
      <c r="AD162" s="300"/>
      <c r="AE162" s="183">
        <v>85</v>
      </c>
      <c r="AF162" s="187">
        <f t="shared" si="76"/>
        <v>0</v>
      </c>
      <c r="AG162" s="186">
        <v>2</v>
      </c>
      <c r="AH162" s="186">
        <v>2.2530000000000001</v>
      </c>
      <c r="AI162" s="435">
        <f t="shared" si="77"/>
        <v>0</v>
      </c>
      <c r="AJ162" s="441">
        <f t="shared" si="78"/>
        <v>0</v>
      </c>
      <c r="AK162" s="441">
        <f t="shared" si="79"/>
        <v>0</v>
      </c>
      <c r="AL162" s="441">
        <f t="shared" si="80"/>
        <v>0</v>
      </c>
      <c r="AM162" s="441">
        <f t="shared" si="81"/>
        <v>0</v>
      </c>
      <c r="AN162" s="441">
        <f t="shared" si="82"/>
        <v>0</v>
      </c>
      <c r="AO162" s="441">
        <f t="shared" si="83"/>
        <v>0</v>
      </c>
      <c r="AP162" s="441">
        <f t="shared" si="84"/>
        <v>0</v>
      </c>
      <c r="AQ162" s="441">
        <f t="shared" si="85"/>
        <v>0</v>
      </c>
    </row>
    <row r="163" spans="1:43" s="36" customFormat="1" ht="12.75" customHeight="1" thickBot="1">
      <c r="A163" s="368" t="s">
        <v>1351</v>
      </c>
      <c r="B163" s="368"/>
      <c r="C163" s="420" t="s">
        <v>1616</v>
      </c>
      <c r="D163" s="234">
        <v>25</v>
      </c>
      <c r="E163" s="259" t="s">
        <v>89</v>
      </c>
      <c r="F163" s="260" t="s">
        <v>111</v>
      </c>
      <c r="G163" s="260" t="s">
        <v>258</v>
      </c>
      <c r="H163" s="269"/>
      <c r="I163" s="269">
        <v>25</v>
      </c>
      <c r="J163" s="269"/>
      <c r="K163" s="269"/>
      <c r="L163" s="269"/>
      <c r="M163" s="269"/>
      <c r="N163" s="268"/>
      <c r="O163" s="288"/>
      <c r="P163" s="289"/>
      <c r="Q163" s="400"/>
      <c r="R163" s="404"/>
      <c r="S163" s="290"/>
      <c r="T163" s="291"/>
      <c r="U163" s="292"/>
      <c r="V163" s="293"/>
      <c r="W163" s="537"/>
      <c r="X163" s="294"/>
      <c r="Y163" s="295"/>
      <c r="Z163" s="296"/>
      <c r="AA163" s="297"/>
      <c r="AB163" s="298"/>
      <c r="AC163" s="299"/>
      <c r="AD163" s="300"/>
      <c r="AE163" s="183">
        <v>85</v>
      </c>
      <c r="AF163" s="187">
        <f t="shared" si="76"/>
        <v>0</v>
      </c>
      <c r="AG163" s="186">
        <v>1.7</v>
      </c>
      <c r="AH163" s="186">
        <v>1.9530000000000001</v>
      </c>
      <c r="AI163" s="435">
        <f t="shared" si="77"/>
        <v>0</v>
      </c>
      <c r="AJ163" s="441">
        <f t="shared" si="78"/>
        <v>0</v>
      </c>
      <c r="AK163" s="441">
        <f t="shared" si="79"/>
        <v>0</v>
      </c>
      <c r="AL163" s="441">
        <f t="shared" si="80"/>
        <v>0</v>
      </c>
      <c r="AM163" s="441">
        <f t="shared" si="81"/>
        <v>0</v>
      </c>
      <c r="AN163" s="441">
        <f t="shared" si="82"/>
        <v>0</v>
      </c>
      <c r="AO163" s="441">
        <f t="shared" si="83"/>
        <v>0</v>
      </c>
      <c r="AP163" s="441">
        <f t="shared" si="84"/>
        <v>0</v>
      </c>
      <c r="AQ163" s="441">
        <f t="shared" si="85"/>
        <v>0</v>
      </c>
    </row>
    <row r="164" spans="1:43" s="36" customFormat="1" ht="12.75" customHeight="1" thickBot="1">
      <c r="A164" s="310" t="s">
        <v>1352</v>
      </c>
      <c r="B164" s="310"/>
      <c r="C164" s="419" t="s">
        <v>1617</v>
      </c>
      <c r="D164" s="311">
        <v>25</v>
      </c>
      <c r="E164" s="312" t="s">
        <v>89</v>
      </c>
      <c r="F164" s="313" t="s">
        <v>254</v>
      </c>
      <c r="G164" s="313" t="s">
        <v>255</v>
      </c>
      <c r="H164" s="314"/>
      <c r="I164" s="314">
        <v>25</v>
      </c>
      <c r="J164" s="314"/>
      <c r="K164" s="314"/>
      <c r="L164" s="314"/>
      <c r="M164" s="314"/>
      <c r="N164" s="315"/>
      <c r="O164" s="288"/>
      <c r="P164" s="289"/>
      <c r="Q164" s="400"/>
      <c r="R164" s="404"/>
      <c r="S164" s="290"/>
      <c r="T164" s="291"/>
      <c r="U164" s="292"/>
      <c r="V164" s="293"/>
      <c r="W164" s="537"/>
      <c r="X164" s="294"/>
      <c r="Y164" s="295"/>
      <c r="Z164" s="296"/>
      <c r="AA164" s="297"/>
      <c r="AB164" s="298"/>
      <c r="AC164" s="299"/>
      <c r="AD164" s="300"/>
      <c r="AE164" s="182">
        <v>85</v>
      </c>
      <c r="AF164" s="188">
        <f t="shared" si="76"/>
        <v>0</v>
      </c>
      <c r="AG164" s="185">
        <v>1.46</v>
      </c>
      <c r="AH164" s="185">
        <v>1.76</v>
      </c>
      <c r="AI164" s="434">
        <f t="shared" si="77"/>
        <v>0</v>
      </c>
      <c r="AJ164" s="441">
        <f t="shared" si="78"/>
        <v>0</v>
      </c>
      <c r="AK164" s="441">
        <f t="shared" si="79"/>
        <v>0</v>
      </c>
      <c r="AL164" s="441">
        <f t="shared" si="80"/>
        <v>0</v>
      </c>
      <c r="AM164" s="441">
        <f t="shared" si="81"/>
        <v>0</v>
      </c>
      <c r="AN164" s="441">
        <f t="shared" si="82"/>
        <v>0</v>
      </c>
      <c r="AO164" s="441">
        <f t="shared" si="83"/>
        <v>0</v>
      </c>
      <c r="AP164" s="441">
        <f t="shared" si="84"/>
        <v>0</v>
      </c>
      <c r="AQ164" s="441">
        <f t="shared" si="85"/>
        <v>0</v>
      </c>
    </row>
    <row r="165" spans="1:43" s="36" customFormat="1" ht="13.5" customHeight="1" thickBot="1">
      <c r="A165" s="369" t="s">
        <v>292</v>
      </c>
      <c r="B165" s="369"/>
      <c r="C165" s="421" t="s">
        <v>1618</v>
      </c>
      <c r="D165" s="234">
        <v>20</v>
      </c>
      <c r="E165" s="260" t="s">
        <v>89</v>
      </c>
      <c r="F165" s="260" t="s">
        <v>111</v>
      </c>
      <c r="G165" s="260" t="s">
        <v>259</v>
      </c>
      <c r="H165" s="269"/>
      <c r="I165" s="269">
        <v>20</v>
      </c>
      <c r="J165" s="269"/>
      <c r="K165" s="269"/>
      <c r="L165" s="269"/>
      <c r="M165" s="269"/>
      <c r="N165" s="269"/>
      <c r="O165" s="288"/>
      <c r="P165" s="289"/>
      <c r="Q165" s="400"/>
      <c r="R165" s="404"/>
      <c r="S165" s="290"/>
      <c r="T165" s="291"/>
      <c r="U165" s="292"/>
      <c r="V165" s="293"/>
      <c r="W165" s="537"/>
      <c r="X165" s="294"/>
      <c r="Y165" s="295"/>
      <c r="Z165" s="296"/>
      <c r="AA165" s="297"/>
      <c r="AB165" s="298"/>
      <c r="AC165" s="299"/>
      <c r="AD165" s="300"/>
      <c r="AE165" s="166">
        <v>82.5</v>
      </c>
      <c r="AF165" s="187">
        <f t="shared" si="76"/>
        <v>0</v>
      </c>
      <c r="AG165" s="186">
        <v>1.98</v>
      </c>
      <c r="AH165" s="186">
        <v>2.242777777777778</v>
      </c>
      <c r="AI165" s="435">
        <f t="shared" ref="AI165:AI207" si="86">(O165*$D165)+(P165*$D165)+(R165*$D165)+(S165*$D165)+(T165*$D165)+(U165*$D165)+(W165*$D165)+(X165*$D165)+(Y165*$D165)+(AA165*$D165)+(AB165*$D165)+(AC165*$D165)+(AD165*$D165)+(V165*$D165)+(Q165*$D165)+(Z165*$D165)</f>
        <v>0</v>
      </c>
      <c r="AJ165" s="441">
        <f t="shared" si="78"/>
        <v>0</v>
      </c>
      <c r="AK165" s="441">
        <f t="shared" si="79"/>
        <v>0</v>
      </c>
      <c r="AL165" s="441">
        <f t="shared" si="80"/>
        <v>0</v>
      </c>
      <c r="AM165" s="441">
        <f t="shared" si="81"/>
        <v>0</v>
      </c>
      <c r="AN165" s="441">
        <f t="shared" si="82"/>
        <v>0</v>
      </c>
      <c r="AO165" s="441">
        <f t="shared" si="83"/>
        <v>0</v>
      </c>
      <c r="AP165" s="441">
        <f t="shared" si="84"/>
        <v>0</v>
      </c>
      <c r="AQ165" s="441">
        <f t="shared" si="85"/>
        <v>0</v>
      </c>
    </row>
    <row r="166" spans="1:43" s="36" customFormat="1" ht="13.5" customHeight="1" thickBot="1">
      <c r="A166" s="369" t="s">
        <v>293</v>
      </c>
      <c r="B166" s="369"/>
      <c r="C166" s="421" t="s">
        <v>1619</v>
      </c>
      <c r="D166" s="234">
        <v>15</v>
      </c>
      <c r="E166" s="259" t="s">
        <v>90</v>
      </c>
      <c r="F166" s="260" t="s">
        <v>111</v>
      </c>
      <c r="G166" s="260" t="s">
        <v>259</v>
      </c>
      <c r="H166" s="269"/>
      <c r="I166" s="269"/>
      <c r="J166" s="269">
        <v>15</v>
      </c>
      <c r="K166" s="269"/>
      <c r="L166" s="269"/>
      <c r="M166" s="269"/>
      <c r="N166" s="269"/>
      <c r="O166" s="288"/>
      <c r="P166" s="289"/>
      <c r="Q166" s="400"/>
      <c r="R166" s="404"/>
      <c r="S166" s="290"/>
      <c r="T166" s="291"/>
      <c r="U166" s="292"/>
      <c r="V166" s="293"/>
      <c r="W166" s="537"/>
      <c r="X166" s="294"/>
      <c r="Y166" s="295"/>
      <c r="Z166" s="296"/>
      <c r="AA166" s="297"/>
      <c r="AB166" s="298"/>
      <c r="AC166" s="299"/>
      <c r="AD166" s="300"/>
      <c r="AE166" s="166">
        <v>90</v>
      </c>
      <c r="AF166" s="187">
        <f t="shared" si="76"/>
        <v>0</v>
      </c>
      <c r="AG166" s="186">
        <v>2.42</v>
      </c>
      <c r="AH166" s="186">
        <v>2.6949999999999998</v>
      </c>
      <c r="AI166" s="435">
        <f>(O166*$D166)+(P166*$D166)+(R166*$D166)+(S166*$D166)+(T166*$D166)+(U166*$D166)+(W166*$D166)+(X166*$D166)+(Y166*$D166)+(AA166*$D166)+(AB166*$D166)+(AC166*$D166)+(AD166*$D166)+(V166*$D166)+(Q166*$D166)+(Z166*$D166)</f>
        <v>0</v>
      </c>
      <c r="AJ166" s="441">
        <f t="shared" si="78"/>
        <v>0</v>
      </c>
      <c r="AK166" s="441">
        <f t="shared" si="79"/>
        <v>0</v>
      </c>
      <c r="AL166" s="441">
        <f t="shared" si="80"/>
        <v>0</v>
      </c>
      <c r="AM166" s="441">
        <f t="shared" si="81"/>
        <v>0</v>
      </c>
      <c r="AN166" s="441">
        <f t="shared" si="82"/>
        <v>0</v>
      </c>
      <c r="AO166" s="441">
        <f t="shared" si="83"/>
        <v>0</v>
      </c>
      <c r="AP166" s="441">
        <f t="shared" si="84"/>
        <v>0</v>
      </c>
      <c r="AQ166" s="441">
        <f t="shared" si="85"/>
        <v>0</v>
      </c>
    </row>
    <row r="167" spans="1:43" s="36" customFormat="1" ht="13.5" customHeight="1" thickBot="1">
      <c r="A167" s="368" t="s">
        <v>294</v>
      </c>
      <c r="B167" s="368"/>
      <c r="C167" s="420" t="s">
        <v>1620</v>
      </c>
      <c r="D167" s="234">
        <v>15</v>
      </c>
      <c r="E167" s="259" t="s">
        <v>90</v>
      </c>
      <c r="F167" s="260" t="s">
        <v>111</v>
      </c>
      <c r="G167" s="260" t="s">
        <v>401</v>
      </c>
      <c r="H167" s="269"/>
      <c r="I167" s="269"/>
      <c r="J167" s="269">
        <v>15</v>
      </c>
      <c r="K167" s="269"/>
      <c r="L167" s="269"/>
      <c r="M167" s="269"/>
      <c r="N167" s="268"/>
      <c r="O167" s="288"/>
      <c r="P167" s="289"/>
      <c r="Q167" s="400"/>
      <c r="R167" s="404"/>
      <c r="S167" s="290"/>
      <c r="T167" s="291"/>
      <c r="U167" s="292"/>
      <c r="V167" s="293"/>
      <c r="W167" s="537"/>
      <c r="X167" s="294"/>
      <c r="Y167" s="295"/>
      <c r="Z167" s="296"/>
      <c r="AA167" s="297"/>
      <c r="AB167" s="298"/>
      <c r="AC167" s="299"/>
      <c r="AD167" s="300"/>
      <c r="AE167" s="183">
        <v>82.5</v>
      </c>
      <c r="AF167" s="187">
        <f t="shared" si="76"/>
        <v>0</v>
      </c>
      <c r="AG167" s="186">
        <v>1.78</v>
      </c>
      <c r="AH167" s="186">
        <v>2.0427777777777778</v>
      </c>
      <c r="AI167" s="435">
        <f t="shared" si="86"/>
        <v>0</v>
      </c>
      <c r="AJ167" s="441">
        <f t="shared" si="78"/>
        <v>0</v>
      </c>
      <c r="AK167" s="441">
        <f t="shared" si="79"/>
        <v>0</v>
      </c>
      <c r="AL167" s="441">
        <f t="shared" si="80"/>
        <v>0</v>
      </c>
      <c r="AM167" s="441">
        <f t="shared" si="81"/>
        <v>0</v>
      </c>
      <c r="AN167" s="441">
        <f t="shared" si="82"/>
        <v>0</v>
      </c>
      <c r="AO167" s="441">
        <f t="shared" si="83"/>
        <v>0</v>
      </c>
      <c r="AP167" s="441">
        <f t="shared" si="84"/>
        <v>0</v>
      </c>
      <c r="AQ167" s="441">
        <f t="shared" si="85"/>
        <v>0</v>
      </c>
    </row>
    <row r="168" spans="1:43" s="36" customFormat="1" ht="13.5" customHeight="1" thickBot="1">
      <c r="A168" s="368" t="s">
        <v>295</v>
      </c>
      <c r="B168" s="368"/>
      <c r="C168" s="420" t="s">
        <v>1621</v>
      </c>
      <c r="D168" s="234">
        <v>15</v>
      </c>
      <c r="E168" s="259" t="s">
        <v>90</v>
      </c>
      <c r="F168" s="260" t="s">
        <v>111</v>
      </c>
      <c r="G168" s="260" t="s">
        <v>401</v>
      </c>
      <c r="H168" s="269"/>
      <c r="I168" s="269"/>
      <c r="J168" s="269">
        <v>15</v>
      </c>
      <c r="K168" s="269"/>
      <c r="L168" s="269"/>
      <c r="M168" s="269"/>
      <c r="N168" s="268"/>
      <c r="O168" s="288"/>
      <c r="P168" s="289"/>
      <c r="Q168" s="400"/>
      <c r="R168" s="404"/>
      <c r="S168" s="290"/>
      <c r="T168" s="291"/>
      <c r="U168" s="292"/>
      <c r="V168" s="293"/>
      <c r="W168" s="537"/>
      <c r="X168" s="294"/>
      <c r="Y168" s="295"/>
      <c r="Z168" s="296"/>
      <c r="AA168" s="297"/>
      <c r="AB168" s="298"/>
      <c r="AC168" s="299"/>
      <c r="AD168" s="300"/>
      <c r="AE168" s="183">
        <v>90</v>
      </c>
      <c r="AF168" s="187">
        <f t="shared" si="76"/>
        <v>0</v>
      </c>
      <c r="AG168" s="186">
        <v>2.2400000000000002</v>
      </c>
      <c r="AH168" s="186">
        <v>2.5027777777777782</v>
      </c>
      <c r="AI168" s="435">
        <f t="shared" si="86"/>
        <v>0</v>
      </c>
      <c r="AJ168" s="441">
        <f t="shared" si="78"/>
        <v>0</v>
      </c>
      <c r="AK168" s="441">
        <f t="shared" si="79"/>
        <v>0</v>
      </c>
      <c r="AL168" s="441">
        <f t="shared" si="80"/>
        <v>0</v>
      </c>
      <c r="AM168" s="441">
        <f t="shared" si="81"/>
        <v>0</v>
      </c>
      <c r="AN168" s="441">
        <f t="shared" si="82"/>
        <v>0</v>
      </c>
      <c r="AO168" s="441">
        <f t="shared" si="83"/>
        <v>0</v>
      </c>
      <c r="AP168" s="441">
        <f t="shared" si="84"/>
        <v>0</v>
      </c>
      <c r="AQ168" s="441">
        <f t="shared" si="85"/>
        <v>0</v>
      </c>
    </row>
    <row r="169" spans="1:43" s="36" customFormat="1" ht="13.5" customHeight="1" thickBot="1">
      <c r="A169" s="368" t="s">
        <v>296</v>
      </c>
      <c r="B169" s="368"/>
      <c r="C169" s="420" t="s">
        <v>1622</v>
      </c>
      <c r="D169" s="234">
        <v>15</v>
      </c>
      <c r="E169" s="259" t="s">
        <v>90</v>
      </c>
      <c r="F169" s="260" t="s">
        <v>111</v>
      </c>
      <c r="G169" s="260" t="s">
        <v>401</v>
      </c>
      <c r="H169" s="269"/>
      <c r="I169" s="269"/>
      <c r="J169" s="269">
        <v>15</v>
      </c>
      <c r="K169" s="269"/>
      <c r="L169" s="269"/>
      <c r="M169" s="269"/>
      <c r="N169" s="268"/>
      <c r="O169" s="288"/>
      <c r="P169" s="289"/>
      <c r="Q169" s="400"/>
      <c r="R169" s="404"/>
      <c r="S169" s="290"/>
      <c r="T169" s="291"/>
      <c r="U169" s="292"/>
      <c r="V169" s="293"/>
      <c r="W169" s="537"/>
      <c r="X169" s="294"/>
      <c r="Y169" s="295"/>
      <c r="Z169" s="296"/>
      <c r="AA169" s="297"/>
      <c r="AB169" s="298"/>
      <c r="AC169" s="299"/>
      <c r="AD169" s="300"/>
      <c r="AE169" s="183">
        <v>87.5</v>
      </c>
      <c r="AF169" s="187">
        <f t="shared" si="76"/>
        <v>0</v>
      </c>
      <c r="AG169" s="186">
        <v>2.08</v>
      </c>
      <c r="AH169" s="186">
        <v>2.3427777777777781</v>
      </c>
      <c r="AI169" s="435">
        <f t="shared" si="86"/>
        <v>0</v>
      </c>
      <c r="AJ169" s="441">
        <f t="shared" si="78"/>
        <v>0</v>
      </c>
      <c r="AK169" s="441">
        <f t="shared" si="79"/>
        <v>0</v>
      </c>
      <c r="AL169" s="441">
        <f t="shared" si="80"/>
        <v>0</v>
      </c>
      <c r="AM169" s="441">
        <f t="shared" si="81"/>
        <v>0</v>
      </c>
      <c r="AN169" s="441">
        <f t="shared" si="82"/>
        <v>0</v>
      </c>
      <c r="AO169" s="441">
        <f t="shared" si="83"/>
        <v>0</v>
      </c>
      <c r="AP169" s="441">
        <f t="shared" si="84"/>
        <v>0</v>
      </c>
      <c r="AQ169" s="441">
        <f t="shared" si="85"/>
        <v>0</v>
      </c>
    </row>
    <row r="170" spans="1:43" s="36" customFormat="1" ht="13.5" customHeight="1" thickBot="1">
      <c r="A170" s="368" t="s">
        <v>1353</v>
      </c>
      <c r="B170" s="368"/>
      <c r="C170" s="420" t="s">
        <v>1623</v>
      </c>
      <c r="D170" s="234">
        <v>15</v>
      </c>
      <c r="E170" s="259" t="s">
        <v>90</v>
      </c>
      <c r="F170" s="260" t="s">
        <v>111</v>
      </c>
      <c r="G170" s="260" t="s">
        <v>258</v>
      </c>
      <c r="H170" s="269"/>
      <c r="I170" s="269"/>
      <c r="J170" s="269">
        <v>15</v>
      </c>
      <c r="K170" s="269"/>
      <c r="L170" s="269"/>
      <c r="M170" s="269"/>
      <c r="N170" s="268"/>
      <c r="O170" s="288"/>
      <c r="P170" s="289"/>
      <c r="Q170" s="400"/>
      <c r="R170" s="404"/>
      <c r="S170" s="290"/>
      <c r="T170" s="291"/>
      <c r="U170" s="292"/>
      <c r="V170" s="293"/>
      <c r="W170" s="537"/>
      <c r="X170" s="294"/>
      <c r="Y170" s="295"/>
      <c r="Z170" s="296"/>
      <c r="AA170" s="297"/>
      <c r="AB170" s="298"/>
      <c r="AC170" s="299"/>
      <c r="AD170" s="300"/>
      <c r="AE170" s="183">
        <v>92.5</v>
      </c>
      <c r="AF170" s="187">
        <f t="shared" si="76"/>
        <v>0</v>
      </c>
      <c r="AG170" s="186">
        <v>2.52</v>
      </c>
      <c r="AH170" s="186">
        <v>2.782777777777778</v>
      </c>
      <c r="AI170" s="435">
        <f t="shared" si="86"/>
        <v>0</v>
      </c>
      <c r="AJ170" s="441">
        <f t="shared" si="78"/>
        <v>0</v>
      </c>
      <c r="AK170" s="441">
        <f t="shared" si="79"/>
        <v>0</v>
      </c>
      <c r="AL170" s="441">
        <f t="shared" si="80"/>
        <v>0</v>
      </c>
      <c r="AM170" s="441">
        <f t="shared" si="81"/>
        <v>0</v>
      </c>
      <c r="AN170" s="441">
        <f t="shared" si="82"/>
        <v>0</v>
      </c>
      <c r="AO170" s="441">
        <f t="shared" si="83"/>
        <v>0</v>
      </c>
      <c r="AP170" s="441">
        <f t="shared" si="84"/>
        <v>0</v>
      </c>
      <c r="AQ170" s="441">
        <f t="shared" si="85"/>
        <v>0</v>
      </c>
    </row>
    <row r="171" spans="1:43" s="36" customFormat="1" ht="13.5" customHeight="1" thickBot="1">
      <c r="A171" s="368" t="s">
        <v>1354</v>
      </c>
      <c r="B171" s="368"/>
      <c r="C171" s="420" t="s">
        <v>1624</v>
      </c>
      <c r="D171" s="234">
        <v>15</v>
      </c>
      <c r="E171" s="259" t="s">
        <v>90</v>
      </c>
      <c r="F171" s="260" t="s">
        <v>111</v>
      </c>
      <c r="G171" s="260" t="s">
        <v>259</v>
      </c>
      <c r="H171" s="269"/>
      <c r="I171" s="269"/>
      <c r="J171" s="269">
        <v>15</v>
      </c>
      <c r="K171" s="269"/>
      <c r="L171" s="269"/>
      <c r="M171" s="269"/>
      <c r="N171" s="268"/>
      <c r="O171" s="288"/>
      <c r="P171" s="289"/>
      <c r="Q171" s="400"/>
      <c r="R171" s="404"/>
      <c r="S171" s="290"/>
      <c r="T171" s="291"/>
      <c r="U171" s="292"/>
      <c r="V171" s="293"/>
      <c r="W171" s="537"/>
      <c r="X171" s="294"/>
      <c r="Y171" s="295"/>
      <c r="Z171" s="296"/>
      <c r="AA171" s="297"/>
      <c r="AB171" s="298"/>
      <c r="AC171" s="299"/>
      <c r="AD171" s="300"/>
      <c r="AE171" s="183">
        <v>95</v>
      </c>
      <c r="AF171" s="187">
        <f t="shared" si="76"/>
        <v>0</v>
      </c>
      <c r="AG171" s="186">
        <v>2.88</v>
      </c>
      <c r="AH171" s="186">
        <v>3.3</v>
      </c>
      <c r="AI171" s="435">
        <f t="shared" si="86"/>
        <v>0</v>
      </c>
      <c r="AJ171" s="441">
        <f t="shared" si="78"/>
        <v>0</v>
      </c>
      <c r="AK171" s="441">
        <f t="shared" si="79"/>
        <v>0</v>
      </c>
      <c r="AL171" s="441">
        <f t="shared" si="80"/>
        <v>0</v>
      </c>
      <c r="AM171" s="441">
        <f t="shared" si="81"/>
        <v>0</v>
      </c>
      <c r="AN171" s="441">
        <f t="shared" si="82"/>
        <v>0</v>
      </c>
      <c r="AO171" s="441">
        <f t="shared" si="83"/>
        <v>0</v>
      </c>
      <c r="AP171" s="441">
        <f t="shared" si="84"/>
        <v>0</v>
      </c>
      <c r="AQ171" s="441">
        <f t="shared" si="85"/>
        <v>0</v>
      </c>
    </row>
    <row r="172" spans="1:43" s="36" customFormat="1" ht="13.5" customHeight="1" thickBot="1">
      <c r="A172" s="368" t="s">
        <v>297</v>
      </c>
      <c r="B172" s="368"/>
      <c r="C172" s="420" t="s">
        <v>1625</v>
      </c>
      <c r="D172" s="234">
        <v>10</v>
      </c>
      <c r="E172" s="259" t="s">
        <v>90</v>
      </c>
      <c r="F172" s="260" t="s">
        <v>111</v>
      </c>
      <c r="G172" s="260" t="s">
        <v>260</v>
      </c>
      <c r="H172" s="269"/>
      <c r="I172" s="269"/>
      <c r="J172" s="269">
        <v>10</v>
      </c>
      <c r="K172" s="269"/>
      <c r="L172" s="269"/>
      <c r="M172" s="269"/>
      <c r="N172" s="268"/>
      <c r="O172" s="288"/>
      <c r="P172" s="289"/>
      <c r="Q172" s="400"/>
      <c r="R172" s="404"/>
      <c r="S172" s="290"/>
      <c r="T172" s="291"/>
      <c r="U172" s="292"/>
      <c r="V172" s="293"/>
      <c r="W172" s="537"/>
      <c r="X172" s="294"/>
      <c r="Y172" s="295"/>
      <c r="Z172" s="296"/>
      <c r="AA172" s="297"/>
      <c r="AB172" s="298"/>
      <c r="AC172" s="299"/>
      <c r="AD172" s="300"/>
      <c r="AE172" s="183">
        <v>82.5</v>
      </c>
      <c r="AF172" s="187">
        <f t="shared" si="76"/>
        <v>0</v>
      </c>
      <c r="AG172" s="186">
        <v>2.2400000000000002</v>
      </c>
      <c r="AH172" s="186">
        <v>2.5027777777777782</v>
      </c>
      <c r="AI172" s="435">
        <f t="shared" si="86"/>
        <v>0</v>
      </c>
      <c r="AJ172" s="441">
        <f t="shared" si="78"/>
        <v>0</v>
      </c>
      <c r="AK172" s="441">
        <f t="shared" si="79"/>
        <v>0</v>
      </c>
      <c r="AL172" s="441">
        <f t="shared" si="80"/>
        <v>0</v>
      </c>
      <c r="AM172" s="441">
        <f t="shared" si="81"/>
        <v>0</v>
      </c>
      <c r="AN172" s="441">
        <f t="shared" si="82"/>
        <v>0</v>
      </c>
      <c r="AO172" s="441">
        <f t="shared" si="83"/>
        <v>0</v>
      </c>
      <c r="AP172" s="441">
        <f t="shared" si="84"/>
        <v>0</v>
      </c>
      <c r="AQ172" s="441">
        <f t="shared" si="85"/>
        <v>0</v>
      </c>
    </row>
    <row r="173" spans="1:43" s="36" customFormat="1" ht="13.5" customHeight="1" thickBot="1">
      <c r="A173" s="368" t="s">
        <v>298</v>
      </c>
      <c r="B173" s="368"/>
      <c r="C173" s="420" t="s">
        <v>1626</v>
      </c>
      <c r="D173" s="234">
        <v>10</v>
      </c>
      <c r="E173" s="259" t="s">
        <v>91</v>
      </c>
      <c r="F173" s="260" t="s">
        <v>111</v>
      </c>
      <c r="G173" s="260" t="s">
        <v>260</v>
      </c>
      <c r="H173" s="269"/>
      <c r="I173" s="269"/>
      <c r="J173" s="269"/>
      <c r="K173" s="269">
        <v>10</v>
      </c>
      <c r="L173" s="269"/>
      <c r="M173" s="269"/>
      <c r="N173" s="268"/>
      <c r="O173" s="288"/>
      <c r="P173" s="289"/>
      <c r="Q173" s="400"/>
      <c r="R173" s="404"/>
      <c r="S173" s="290"/>
      <c r="T173" s="291"/>
      <c r="U173" s="292"/>
      <c r="V173" s="293"/>
      <c r="W173" s="537"/>
      <c r="X173" s="294"/>
      <c r="Y173" s="295"/>
      <c r="Z173" s="296"/>
      <c r="AA173" s="297"/>
      <c r="AB173" s="298"/>
      <c r="AC173" s="299"/>
      <c r="AD173" s="300"/>
      <c r="AE173" s="183">
        <v>95</v>
      </c>
      <c r="AF173" s="187">
        <f t="shared" si="76"/>
        <v>0</v>
      </c>
      <c r="AG173" s="186">
        <v>3.32</v>
      </c>
      <c r="AH173" s="186">
        <v>3.6107142857142858</v>
      </c>
      <c r="AI173" s="435">
        <f t="shared" si="86"/>
        <v>0</v>
      </c>
      <c r="AJ173" s="441">
        <f t="shared" si="78"/>
        <v>0</v>
      </c>
      <c r="AK173" s="441">
        <f t="shared" si="79"/>
        <v>0</v>
      </c>
      <c r="AL173" s="441">
        <f t="shared" si="80"/>
        <v>0</v>
      </c>
      <c r="AM173" s="441">
        <f t="shared" si="81"/>
        <v>0</v>
      </c>
      <c r="AN173" s="441">
        <f t="shared" si="82"/>
        <v>0</v>
      </c>
      <c r="AO173" s="441">
        <f t="shared" si="83"/>
        <v>0</v>
      </c>
      <c r="AP173" s="441">
        <f t="shared" si="84"/>
        <v>0</v>
      </c>
      <c r="AQ173" s="441">
        <f t="shared" si="85"/>
        <v>0</v>
      </c>
    </row>
    <row r="174" spans="1:43" s="36" customFormat="1" ht="13.5" customHeight="1" thickBot="1">
      <c r="A174" s="369" t="s">
        <v>299</v>
      </c>
      <c r="B174" s="369"/>
      <c r="C174" s="421" t="s">
        <v>1627</v>
      </c>
      <c r="D174" s="234">
        <v>10</v>
      </c>
      <c r="E174" s="259" t="s">
        <v>91</v>
      </c>
      <c r="F174" s="260" t="s">
        <v>111</v>
      </c>
      <c r="G174" s="260" t="s">
        <v>260</v>
      </c>
      <c r="H174" s="269"/>
      <c r="I174" s="269"/>
      <c r="J174" s="269"/>
      <c r="K174" s="269">
        <v>10</v>
      </c>
      <c r="L174" s="269"/>
      <c r="M174" s="269"/>
      <c r="N174" s="269"/>
      <c r="O174" s="288"/>
      <c r="P174" s="289"/>
      <c r="Q174" s="400"/>
      <c r="R174" s="404"/>
      <c r="S174" s="290"/>
      <c r="T174" s="291"/>
      <c r="U174" s="292"/>
      <c r="V174" s="293"/>
      <c r="W174" s="537"/>
      <c r="X174" s="294"/>
      <c r="Y174" s="295"/>
      <c r="Z174" s="296"/>
      <c r="AA174" s="297"/>
      <c r="AB174" s="298"/>
      <c r="AC174" s="299"/>
      <c r="AD174" s="300"/>
      <c r="AE174" s="370">
        <v>90</v>
      </c>
      <c r="AF174" s="187">
        <f t="shared" si="76"/>
        <v>0</v>
      </c>
      <c r="AG174" s="186">
        <v>2.9</v>
      </c>
      <c r="AH174" s="186">
        <v>3.1749999999999998</v>
      </c>
      <c r="AI174" s="435">
        <f t="shared" si="86"/>
        <v>0</v>
      </c>
      <c r="AJ174" s="441">
        <f t="shared" si="78"/>
        <v>0</v>
      </c>
      <c r="AK174" s="441">
        <f t="shared" si="79"/>
        <v>0</v>
      </c>
      <c r="AL174" s="441">
        <f t="shared" si="80"/>
        <v>0</v>
      </c>
      <c r="AM174" s="441">
        <f t="shared" si="81"/>
        <v>0</v>
      </c>
      <c r="AN174" s="441">
        <f t="shared" si="82"/>
        <v>0</v>
      </c>
      <c r="AO174" s="441">
        <f t="shared" si="83"/>
        <v>0</v>
      </c>
      <c r="AP174" s="441">
        <f t="shared" si="84"/>
        <v>0</v>
      </c>
      <c r="AQ174" s="441">
        <f t="shared" si="85"/>
        <v>0</v>
      </c>
    </row>
    <row r="175" spans="1:43" s="36" customFormat="1" ht="13.5" customHeight="1" thickBot="1">
      <c r="A175" s="369" t="s">
        <v>300</v>
      </c>
      <c r="B175" s="369"/>
      <c r="C175" s="421" t="s">
        <v>1628</v>
      </c>
      <c r="D175" s="234">
        <v>10</v>
      </c>
      <c r="E175" s="259" t="s">
        <v>91</v>
      </c>
      <c r="F175" s="260" t="s">
        <v>111</v>
      </c>
      <c r="G175" s="260" t="s">
        <v>260</v>
      </c>
      <c r="H175" s="269"/>
      <c r="I175" s="269"/>
      <c r="J175" s="269"/>
      <c r="K175" s="269">
        <v>10</v>
      </c>
      <c r="L175" s="269"/>
      <c r="M175" s="269"/>
      <c r="N175" s="269"/>
      <c r="O175" s="288"/>
      <c r="P175" s="289"/>
      <c r="Q175" s="400"/>
      <c r="R175" s="404"/>
      <c r="S175" s="290"/>
      <c r="T175" s="291"/>
      <c r="U175" s="292"/>
      <c r="V175" s="293"/>
      <c r="W175" s="537"/>
      <c r="X175" s="294"/>
      <c r="Y175" s="295"/>
      <c r="Z175" s="296"/>
      <c r="AA175" s="297"/>
      <c r="AB175" s="298"/>
      <c r="AC175" s="299"/>
      <c r="AD175" s="300"/>
      <c r="AE175" s="370">
        <v>95</v>
      </c>
      <c r="AF175" s="187">
        <f t="shared" si="76"/>
        <v>0</v>
      </c>
      <c r="AG175" s="186">
        <v>3</v>
      </c>
      <c r="AH175" s="186">
        <v>3.2907142857142859</v>
      </c>
      <c r="AI175" s="435">
        <f t="shared" si="86"/>
        <v>0</v>
      </c>
      <c r="AJ175" s="441">
        <f t="shared" si="78"/>
        <v>0</v>
      </c>
      <c r="AK175" s="441">
        <f t="shared" si="79"/>
        <v>0</v>
      </c>
      <c r="AL175" s="441">
        <f t="shared" si="80"/>
        <v>0</v>
      </c>
      <c r="AM175" s="441">
        <f t="shared" si="81"/>
        <v>0</v>
      </c>
      <c r="AN175" s="441">
        <f t="shared" si="82"/>
        <v>0</v>
      </c>
      <c r="AO175" s="441">
        <f t="shared" si="83"/>
        <v>0</v>
      </c>
      <c r="AP175" s="441">
        <f t="shared" si="84"/>
        <v>0</v>
      </c>
      <c r="AQ175" s="441">
        <f t="shared" si="85"/>
        <v>0</v>
      </c>
    </row>
    <row r="176" spans="1:43" s="36" customFormat="1" ht="13.5" customHeight="1" thickBot="1">
      <c r="A176" s="368" t="s">
        <v>301</v>
      </c>
      <c r="B176" s="368"/>
      <c r="C176" s="420" t="s">
        <v>1629</v>
      </c>
      <c r="D176" s="234">
        <v>10</v>
      </c>
      <c r="E176" s="259" t="s">
        <v>90</v>
      </c>
      <c r="F176" s="260" t="s">
        <v>111</v>
      </c>
      <c r="G176" s="260" t="s">
        <v>259</v>
      </c>
      <c r="H176" s="269"/>
      <c r="I176" s="269"/>
      <c r="J176" s="269">
        <v>10</v>
      </c>
      <c r="K176" s="269"/>
      <c r="L176" s="269"/>
      <c r="M176" s="269"/>
      <c r="N176" s="268"/>
      <c r="O176" s="288"/>
      <c r="P176" s="289"/>
      <c r="Q176" s="400"/>
      <c r="R176" s="404"/>
      <c r="S176" s="290"/>
      <c r="T176" s="291"/>
      <c r="U176" s="292"/>
      <c r="V176" s="293"/>
      <c r="W176" s="537"/>
      <c r="X176" s="294"/>
      <c r="Y176" s="295"/>
      <c r="Z176" s="296"/>
      <c r="AA176" s="297"/>
      <c r="AB176" s="298"/>
      <c r="AC176" s="299"/>
      <c r="AD176" s="300"/>
      <c r="AE176" s="183">
        <v>80</v>
      </c>
      <c r="AF176" s="187">
        <f t="shared" si="76"/>
        <v>0</v>
      </c>
      <c r="AG176" s="186">
        <v>1.98</v>
      </c>
      <c r="AH176" s="186">
        <v>2.242777777777778</v>
      </c>
      <c r="AI176" s="435">
        <f t="shared" si="86"/>
        <v>0</v>
      </c>
      <c r="AJ176" s="441">
        <f t="shared" si="78"/>
        <v>0</v>
      </c>
      <c r="AK176" s="441">
        <f t="shared" si="79"/>
        <v>0</v>
      </c>
      <c r="AL176" s="441">
        <f t="shared" si="80"/>
        <v>0</v>
      </c>
      <c r="AM176" s="441">
        <f t="shared" si="81"/>
        <v>0</v>
      </c>
      <c r="AN176" s="441">
        <f t="shared" si="82"/>
        <v>0</v>
      </c>
      <c r="AO176" s="441">
        <f t="shared" si="83"/>
        <v>0</v>
      </c>
      <c r="AP176" s="441">
        <f t="shared" si="84"/>
        <v>0</v>
      </c>
      <c r="AQ176" s="441">
        <f t="shared" si="85"/>
        <v>0</v>
      </c>
    </row>
    <row r="177" spans="1:43" s="36" customFormat="1" ht="13.5" customHeight="1" thickBot="1">
      <c r="A177" s="368" t="s">
        <v>302</v>
      </c>
      <c r="B177" s="368"/>
      <c r="C177" s="420" t="s">
        <v>1630</v>
      </c>
      <c r="D177" s="234">
        <v>10</v>
      </c>
      <c r="E177" s="259" t="s">
        <v>91</v>
      </c>
      <c r="F177" s="260" t="s">
        <v>111</v>
      </c>
      <c r="G177" s="260" t="s">
        <v>259</v>
      </c>
      <c r="H177" s="269"/>
      <c r="I177" s="269"/>
      <c r="J177" s="269"/>
      <c r="K177" s="269">
        <v>10</v>
      </c>
      <c r="L177" s="269"/>
      <c r="M177" s="269"/>
      <c r="N177" s="268"/>
      <c r="O177" s="288"/>
      <c r="P177" s="289"/>
      <c r="Q177" s="400"/>
      <c r="R177" s="404"/>
      <c r="S177" s="290"/>
      <c r="T177" s="291"/>
      <c r="U177" s="292"/>
      <c r="V177" s="293"/>
      <c r="W177" s="537"/>
      <c r="X177" s="294"/>
      <c r="Y177" s="295"/>
      <c r="Z177" s="296"/>
      <c r="AA177" s="297"/>
      <c r="AB177" s="298"/>
      <c r="AC177" s="299"/>
      <c r="AD177" s="300"/>
      <c r="AE177" s="183">
        <v>90</v>
      </c>
      <c r="AF177" s="187">
        <f t="shared" si="76"/>
        <v>0</v>
      </c>
      <c r="AG177" s="186">
        <v>3.22</v>
      </c>
      <c r="AH177" s="186">
        <v>3.5107142857142861</v>
      </c>
      <c r="AI177" s="435">
        <f t="shared" si="86"/>
        <v>0</v>
      </c>
      <c r="AJ177" s="441">
        <f t="shared" si="78"/>
        <v>0</v>
      </c>
      <c r="AK177" s="441">
        <f t="shared" si="79"/>
        <v>0</v>
      </c>
      <c r="AL177" s="441">
        <f t="shared" si="80"/>
        <v>0</v>
      </c>
      <c r="AM177" s="441">
        <f t="shared" si="81"/>
        <v>0</v>
      </c>
      <c r="AN177" s="441">
        <f t="shared" si="82"/>
        <v>0</v>
      </c>
      <c r="AO177" s="441">
        <f t="shared" si="83"/>
        <v>0</v>
      </c>
      <c r="AP177" s="441">
        <f t="shared" si="84"/>
        <v>0</v>
      </c>
      <c r="AQ177" s="441">
        <f t="shared" si="85"/>
        <v>0</v>
      </c>
    </row>
    <row r="178" spans="1:43" s="36" customFormat="1" ht="13.5" customHeight="1" thickBot="1">
      <c r="A178" s="368" t="s">
        <v>1355</v>
      </c>
      <c r="B178" s="368"/>
      <c r="C178" s="420" t="s">
        <v>1631</v>
      </c>
      <c r="D178" s="234">
        <v>5</v>
      </c>
      <c r="E178" s="259" t="s">
        <v>208</v>
      </c>
      <c r="F178" s="260" t="s">
        <v>111</v>
      </c>
      <c r="G178" s="260" t="s">
        <v>259</v>
      </c>
      <c r="H178" s="269"/>
      <c r="I178" s="269"/>
      <c r="J178" s="269"/>
      <c r="K178" s="269">
        <v>5</v>
      </c>
      <c r="L178" s="269"/>
      <c r="M178" s="269"/>
      <c r="N178" s="268"/>
      <c r="O178" s="288"/>
      <c r="P178" s="289"/>
      <c r="Q178" s="400"/>
      <c r="R178" s="404"/>
      <c r="S178" s="290"/>
      <c r="T178" s="291"/>
      <c r="U178" s="292"/>
      <c r="V178" s="293"/>
      <c r="W178" s="537"/>
      <c r="X178" s="294"/>
      <c r="Y178" s="295"/>
      <c r="Z178" s="296"/>
      <c r="AA178" s="297"/>
      <c r="AB178" s="298"/>
      <c r="AC178" s="299"/>
      <c r="AD178" s="300"/>
      <c r="AE178" s="183">
        <v>90</v>
      </c>
      <c r="AF178" s="187">
        <f t="shared" si="76"/>
        <v>0</v>
      </c>
      <c r="AG178" s="186">
        <v>2.92</v>
      </c>
      <c r="AH178" s="186">
        <v>3.3</v>
      </c>
      <c r="AI178" s="435">
        <f t="shared" si="86"/>
        <v>0</v>
      </c>
      <c r="AJ178" s="441">
        <f t="shared" si="78"/>
        <v>0</v>
      </c>
      <c r="AK178" s="441">
        <f t="shared" si="79"/>
        <v>0</v>
      </c>
      <c r="AL178" s="441">
        <f t="shared" si="80"/>
        <v>0</v>
      </c>
      <c r="AM178" s="441">
        <f t="shared" si="81"/>
        <v>0</v>
      </c>
      <c r="AN178" s="441">
        <f t="shared" si="82"/>
        <v>0</v>
      </c>
      <c r="AO178" s="441">
        <f t="shared" si="83"/>
        <v>0</v>
      </c>
      <c r="AP178" s="441">
        <f t="shared" si="84"/>
        <v>0</v>
      </c>
      <c r="AQ178" s="441">
        <f t="shared" si="85"/>
        <v>0</v>
      </c>
    </row>
    <row r="179" spans="1:43" s="36" customFormat="1" ht="13.5" customHeight="1" thickBot="1">
      <c r="A179" s="368" t="s">
        <v>1356</v>
      </c>
      <c r="B179" s="368"/>
      <c r="C179" s="420" t="s">
        <v>1632</v>
      </c>
      <c r="D179" s="234">
        <v>5</v>
      </c>
      <c r="E179" s="259" t="s">
        <v>209</v>
      </c>
      <c r="F179" s="260" t="s">
        <v>111</v>
      </c>
      <c r="G179" s="260" t="s">
        <v>259</v>
      </c>
      <c r="H179" s="269"/>
      <c r="I179" s="269"/>
      <c r="J179" s="269"/>
      <c r="K179" s="269">
        <v>5</v>
      </c>
      <c r="L179" s="269"/>
      <c r="M179" s="269"/>
      <c r="N179" s="268"/>
      <c r="O179" s="288"/>
      <c r="P179" s="289"/>
      <c r="Q179" s="400"/>
      <c r="R179" s="404"/>
      <c r="S179" s="290"/>
      <c r="T179" s="291"/>
      <c r="U179" s="292"/>
      <c r="V179" s="293"/>
      <c r="W179" s="537"/>
      <c r="X179" s="294"/>
      <c r="Y179" s="295"/>
      <c r="Z179" s="296"/>
      <c r="AA179" s="297"/>
      <c r="AB179" s="298"/>
      <c r="AC179" s="299"/>
      <c r="AD179" s="300"/>
      <c r="AE179" s="183">
        <v>80</v>
      </c>
      <c r="AF179" s="187">
        <f t="shared" si="76"/>
        <v>0</v>
      </c>
      <c r="AG179" s="186">
        <v>2.1</v>
      </c>
      <c r="AH179" s="186">
        <v>2.6</v>
      </c>
      <c r="AI179" s="435">
        <f t="shared" si="86"/>
        <v>0</v>
      </c>
      <c r="AJ179" s="441">
        <f t="shared" si="78"/>
        <v>0</v>
      </c>
      <c r="AK179" s="441">
        <f t="shared" si="79"/>
        <v>0</v>
      </c>
      <c r="AL179" s="441">
        <f t="shared" si="80"/>
        <v>0</v>
      </c>
      <c r="AM179" s="441">
        <f t="shared" si="81"/>
        <v>0</v>
      </c>
      <c r="AN179" s="441">
        <f t="shared" si="82"/>
        <v>0</v>
      </c>
      <c r="AO179" s="441">
        <f t="shared" si="83"/>
        <v>0</v>
      </c>
      <c r="AP179" s="441">
        <f t="shared" si="84"/>
        <v>0</v>
      </c>
      <c r="AQ179" s="441">
        <f t="shared" si="85"/>
        <v>0</v>
      </c>
    </row>
    <row r="180" spans="1:43" s="36" customFormat="1" ht="13.5" customHeight="1" thickBot="1">
      <c r="A180" s="368" t="s">
        <v>1357</v>
      </c>
      <c r="B180" s="368"/>
      <c r="C180" s="420" t="s">
        <v>1633</v>
      </c>
      <c r="D180" s="234">
        <v>5</v>
      </c>
      <c r="E180" s="259" t="s">
        <v>208</v>
      </c>
      <c r="F180" s="260" t="s">
        <v>111</v>
      </c>
      <c r="G180" s="260" t="s">
        <v>259</v>
      </c>
      <c r="H180" s="269"/>
      <c r="I180" s="269"/>
      <c r="J180" s="269"/>
      <c r="K180" s="269">
        <v>5</v>
      </c>
      <c r="L180" s="269"/>
      <c r="M180" s="269"/>
      <c r="N180" s="268"/>
      <c r="O180" s="288"/>
      <c r="P180" s="289"/>
      <c r="Q180" s="400"/>
      <c r="R180" s="404"/>
      <c r="S180" s="290"/>
      <c r="T180" s="291"/>
      <c r="U180" s="292"/>
      <c r="V180" s="293"/>
      <c r="W180" s="537"/>
      <c r="X180" s="294"/>
      <c r="Y180" s="295"/>
      <c r="Z180" s="296"/>
      <c r="AA180" s="297"/>
      <c r="AB180" s="298"/>
      <c r="AC180" s="299"/>
      <c r="AD180" s="300"/>
      <c r="AE180" s="183">
        <v>105</v>
      </c>
      <c r="AF180" s="187">
        <f t="shared" si="76"/>
        <v>0</v>
      </c>
      <c r="AG180" s="186">
        <v>4.0999999999999996</v>
      </c>
      <c r="AH180" s="186">
        <v>4.5</v>
      </c>
      <c r="AI180" s="435">
        <f t="shared" si="86"/>
        <v>0</v>
      </c>
      <c r="AJ180" s="441">
        <f t="shared" si="78"/>
        <v>0</v>
      </c>
      <c r="AK180" s="441">
        <f t="shared" si="79"/>
        <v>0</v>
      </c>
      <c r="AL180" s="441">
        <f t="shared" si="80"/>
        <v>0</v>
      </c>
      <c r="AM180" s="441">
        <f t="shared" si="81"/>
        <v>0</v>
      </c>
      <c r="AN180" s="441">
        <f t="shared" si="82"/>
        <v>0</v>
      </c>
      <c r="AO180" s="441">
        <f t="shared" si="83"/>
        <v>0</v>
      </c>
      <c r="AP180" s="441">
        <f t="shared" si="84"/>
        <v>0</v>
      </c>
      <c r="AQ180" s="441">
        <f t="shared" si="85"/>
        <v>0</v>
      </c>
    </row>
    <row r="181" spans="1:43" s="36" customFormat="1" ht="13.5" customHeight="1" thickBot="1">
      <c r="A181" s="368" t="s">
        <v>303</v>
      </c>
      <c r="B181" s="368"/>
      <c r="C181" s="420" t="s">
        <v>1634</v>
      </c>
      <c r="D181" s="234">
        <v>5</v>
      </c>
      <c r="E181" s="259" t="s">
        <v>92</v>
      </c>
      <c r="F181" s="260" t="s">
        <v>111</v>
      </c>
      <c r="G181" s="260" t="s">
        <v>259</v>
      </c>
      <c r="H181" s="269"/>
      <c r="I181" s="269"/>
      <c r="J181" s="269"/>
      <c r="K181" s="269"/>
      <c r="L181" s="269">
        <v>5</v>
      </c>
      <c r="M181" s="269"/>
      <c r="N181" s="268"/>
      <c r="O181" s="288"/>
      <c r="P181" s="289"/>
      <c r="Q181" s="400"/>
      <c r="R181" s="404"/>
      <c r="S181" s="290"/>
      <c r="T181" s="291"/>
      <c r="U181" s="292"/>
      <c r="V181" s="293"/>
      <c r="W181" s="537"/>
      <c r="X181" s="294"/>
      <c r="Y181" s="295"/>
      <c r="Z181" s="296"/>
      <c r="AA181" s="297"/>
      <c r="AB181" s="298"/>
      <c r="AC181" s="299"/>
      <c r="AD181" s="300"/>
      <c r="AE181" s="183">
        <v>100</v>
      </c>
      <c r="AF181" s="187">
        <f t="shared" si="76"/>
        <v>0</v>
      </c>
      <c r="AG181" s="186">
        <v>3.6</v>
      </c>
      <c r="AH181" s="186">
        <v>3.890714285714286</v>
      </c>
      <c r="AI181" s="435">
        <f t="shared" si="86"/>
        <v>0</v>
      </c>
      <c r="AJ181" s="441">
        <f t="shared" si="78"/>
        <v>0</v>
      </c>
      <c r="AK181" s="441">
        <f t="shared" si="79"/>
        <v>0</v>
      </c>
      <c r="AL181" s="441">
        <f t="shared" si="80"/>
        <v>0</v>
      </c>
      <c r="AM181" s="441">
        <f t="shared" si="81"/>
        <v>0</v>
      </c>
      <c r="AN181" s="441">
        <f t="shared" si="82"/>
        <v>0</v>
      </c>
      <c r="AO181" s="441">
        <f t="shared" si="83"/>
        <v>0</v>
      </c>
      <c r="AP181" s="441">
        <f t="shared" si="84"/>
        <v>0</v>
      </c>
      <c r="AQ181" s="441">
        <f t="shared" si="85"/>
        <v>0</v>
      </c>
    </row>
    <row r="182" spans="1:43" s="36" customFormat="1" ht="13.5" customHeight="1" thickBot="1">
      <c r="A182" s="368" t="s">
        <v>1358</v>
      </c>
      <c r="B182" s="368"/>
      <c r="C182" s="420" t="s">
        <v>1635</v>
      </c>
      <c r="D182" s="234">
        <v>10</v>
      </c>
      <c r="E182" s="259" t="s">
        <v>90</v>
      </c>
      <c r="F182" s="260" t="s">
        <v>111</v>
      </c>
      <c r="G182" s="260" t="s">
        <v>261</v>
      </c>
      <c r="H182" s="269"/>
      <c r="I182" s="269"/>
      <c r="J182" s="269">
        <v>10</v>
      </c>
      <c r="K182" s="269"/>
      <c r="L182" s="269"/>
      <c r="M182" s="269"/>
      <c r="N182" s="268"/>
      <c r="O182" s="288"/>
      <c r="P182" s="289"/>
      <c r="Q182" s="400"/>
      <c r="R182" s="404"/>
      <c r="S182" s="290"/>
      <c r="T182" s="291"/>
      <c r="U182" s="292"/>
      <c r="V182" s="293"/>
      <c r="W182" s="537"/>
      <c r="X182" s="294"/>
      <c r="Y182" s="295"/>
      <c r="Z182" s="296"/>
      <c r="AA182" s="297"/>
      <c r="AB182" s="298"/>
      <c r="AC182" s="299"/>
      <c r="AD182" s="300"/>
      <c r="AE182" s="183">
        <v>80</v>
      </c>
      <c r="AF182" s="187">
        <f t="shared" si="76"/>
        <v>0</v>
      </c>
      <c r="AG182" s="186">
        <v>2.2000000000000002</v>
      </c>
      <c r="AH182" s="186">
        <v>3.9907142857142861</v>
      </c>
      <c r="AI182" s="435">
        <f t="shared" si="86"/>
        <v>0</v>
      </c>
      <c r="AJ182" s="441">
        <f t="shared" si="78"/>
        <v>0</v>
      </c>
      <c r="AK182" s="441">
        <f t="shared" si="79"/>
        <v>0</v>
      </c>
      <c r="AL182" s="441">
        <f t="shared" si="80"/>
        <v>0</v>
      </c>
      <c r="AM182" s="441">
        <f t="shared" si="81"/>
        <v>0</v>
      </c>
      <c r="AN182" s="441">
        <f t="shared" si="82"/>
        <v>0</v>
      </c>
      <c r="AO182" s="441">
        <f t="shared" si="83"/>
        <v>0</v>
      </c>
      <c r="AP182" s="441">
        <f t="shared" si="84"/>
        <v>0</v>
      </c>
      <c r="AQ182" s="441">
        <f t="shared" si="85"/>
        <v>0</v>
      </c>
    </row>
    <row r="183" spans="1:43" s="36" customFormat="1" ht="13.5" customHeight="1" thickBot="1">
      <c r="A183" s="368" t="s">
        <v>1359</v>
      </c>
      <c r="B183" s="368"/>
      <c r="C183" s="420" t="s">
        <v>1636</v>
      </c>
      <c r="D183" s="234">
        <v>10</v>
      </c>
      <c r="E183" s="259" t="s">
        <v>91</v>
      </c>
      <c r="F183" s="260" t="s">
        <v>111</v>
      </c>
      <c r="G183" s="260" t="s">
        <v>262</v>
      </c>
      <c r="H183" s="269"/>
      <c r="I183" s="269"/>
      <c r="J183" s="269"/>
      <c r="K183" s="269">
        <v>10</v>
      </c>
      <c r="L183" s="269"/>
      <c r="M183" s="269"/>
      <c r="N183" s="268"/>
      <c r="O183" s="288"/>
      <c r="P183" s="289"/>
      <c r="Q183" s="400"/>
      <c r="R183" s="404"/>
      <c r="S183" s="290"/>
      <c r="T183" s="291"/>
      <c r="U183" s="292"/>
      <c r="V183" s="293"/>
      <c r="W183" s="537"/>
      <c r="X183" s="294"/>
      <c r="Y183" s="295"/>
      <c r="Z183" s="296"/>
      <c r="AA183" s="297"/>
      <c r="AB183" s="298"/>
      <c r="AC183" s="299"/>
      <c r="AD183" s="300"/>
      <c r="AE183" s="183">
        <v>100</v>
      </c>
      <c r="AF183" s="187">
        <f t="shared" si="76"/>
        <v>0</v>
      </c>
      <c r="AG183" s="186">
        <v>3.7</v>
      </c>
      <c r="AH183" s="186">
        <v>3.4507142857142861</v>
      </c>
      <c r="AI183" s="435">
        <f t="shared" si="86"/>
        <v>0</v>
      </c>
      <c r="AJ183" s="441">
        <f t="shared" si="78"/>
        <v>0</v>
      </c>
      <c r="AK183" s="441">
        <f t="shared" si="79"/>
        <v>0</v>
      </c>
      <c r="AL183" s="441">
        <f t="shared" si="80"/>
        <v>0</v>
      </c>
      <c r="AM183" s="441">
        <f t="shared" si="81"/>
        <v>0</v>
      </c>
      <c r="AN183" s="441">
        <f t="shared" si="82"/>
        <v>0</v>
      </c>
      <c r="AO183" s="441">
        <f t="shared" si="83"/>
        <v>0</v>
      </c>
      <c r="AP183" s="441">
        <f t="shared" si="84"/>
        <v>0</v>
      </c>
      <c r="AQ183" s="441">
        <f t="shared" si="85"/>
        <v>0</v>
      </c>
    </row>
    <row r="184" spans="1:43" s="36" customFormat="1" ht="13.5" customHeight="1" thickBot="1">
      <c r="A184" s="368" t="s">
        <v>304</v>
      </c>
      <c r="B184" s="368"/>
      <c r="C184" s="420" t="s">
        <v>1637</v>
      </c>
      <c r="D184" s="234">
        <v>10</v>
      </c>
      <c r="E184" s="259" t="s">
        <v>91</v>
      </c>
      <c r="F184" s="260" t="s">
        <v>111</v>
      </c>
      <c r="G184" s="260" t="s">
        <v>263</v>
      </c>
      <c r="H184" s="269"/>
      <c r="I184" s="269"/>
      <c r="J184" s="269"/>
      <c r="K184" s="269">
        <v>10</v>
      </c>
      <c r="L184" s="269"/>
      <c r="M184" s="269"/>
      <c r="N184" s="268"/>
      <c r="O184" s="288"/>
      <c r="P184" s="289"/>
      <c r="Q184" s="400"/>
      <c r="R184" s="404"/>
      <c r="S184" s="290"/>
      <c r="T184" s="291"/>
      <c r="U184" s="292"/>
      <c r="V184" s="293"/>
      <c r="W184" s="537"/>
      <c r="X184" s="294"/>
      <c r="Y184" s="295"/>
      <c r="Z184" s="296"/>
      <c r="AA184" s="297"/>
      <c r="AB184" s="298"/>
      <c r="AC184" s="299"/>
      <c r="AD184" s="300"/>
      <c r="AE184" s="183">
        <v>92.5</v>
      </c>
      <c r="AF184" s="187">
        <f t="shared" si="76"/>
        <v>0</v>
      </c>
      <c r="AG184" s="186">
        <v>3.16</v>
      </c>
      <c r="AH184" s="186">
        <v>3.4507142857142861</v>
      </c>
      <c r="AI184" s="435">
        <f t="shared" si="86"/>
        <v>0</v>
      </c>
      <c r="AJ184" s="441">
        <f t="shared" si="78"/>
        <v>0</v>
      </c>
      <c r="AK184" s="441">
        <f t="shared" si="79"/>
        <v>0</v>
      </c>
      <c r="AL184" s="441">
        <f t="shared" si="80"/>
        <v>0</v>
      </c>
      <c r="AM184" s="441">
        <f t="shared" si="81"/>
        <v>0</v>
      </c>
      <c r="AN184" s="441">
        <f t="shared" si="82"/>
        <v>0</v>
      </c>
      <c r="AO184" s="441">
        <f t="shared" si="83"/>
        <v>0</v>
      </c>
      <c r="AP184" s="441">
        <f t="shared" si="84"/>
        <v>0</v>
      </c>
      <c r="AQ184" s="441">
        <f t="shared" si="85"/>
        <v>0</v>
      </c>
    </row>
    <row r="185" spans="1:43" s="36" customFormat="1" ht="13.5" customHeight="1" thickBot="1">
      <c r="A185" s="368" t="s">
        <v>305</v>
      </c>
      <c r="B185" s="368"/>
      <c r="C185" s="420" t="s">
        <v>1638</v>
      </c>
      <c r="D185" s="234">
        <v>5</v>
      </c>
      <c r="E185" s="259" t="s">
        <v>210</v>
      </c>
      <c r="F185" s="260" t="s">
        <v>111</v>
      </c>
      <c r="G185" s="260" t="s">
        <v>263</v>
      </c>
      <c r="H185" s="269"/>
      <c r="I185" s="269"/>
      <c r="J185" s="269"/>
      <c r="K185" s="269">
        <v>5</v>
      </c>
      <c r="L185" s="269"/>
      <c r="M185" s="269"/>
      <c r="N185" s="268"/>
      <c r="O185" s="288"/>
      <c r="P185" s="289"/>
      <c r="Q185" s="400"/>
      <c r="R185" s="404"/>
      <c r="S185" s="290"/>
      <c r="T185" s="291"/>
      <c r="U185" s="292"/>
      <c r="V185" s="293"/>
      <c r="W185" s="537"/>
      <c r="X185" s="294"/>
      <c r="Y185" s="295"/>
      <c r="Z185" s="296"/>
      <c r="AA185" s="297"/>
      <c r="AB185" s="298"/>
      <c r="AC185" s="299"/>
      <c r="AD185" s="300"/>
      <c r="AE185" s="183">
        <v>85</v>
      </c>
      <c r="AF185" s="187">
        <f t="shared" si="76"/>
        <v>0</v>
      </c>
      <c r="AG185" s="186">
        <v>2.3199999999999998</v>
      </c>
      <c r="AH185" s="186">
        <v>2.6107142857142858</v>
      </c>
      <c r="AI185" s="435">
        <f t="shared" si="86"/>
        <v>0</v>
      </c>
      <c r="AJ185" s="441">
        <f t="shared" si="78"/>
        <v>0</v>
      </c>
      <c r="AK185" s="441">
        <f t="shared" si="79"/>
        <v>0</v>
      </c>
      <c r="AL185" s="441">
        <f t="shared" si="80"/>
        <v>0</v>
      </c>
      <c r="AM185" s="441">
        <f t="shared" si="81"/>
        <v>0</v>
      </c>
      <c r="AN185" s="441">
        <f t="shared" si="82"/>
        <v>0</v>
      </c>
      <c r="AO185" s="441">
        <f t="shared" si="83"/>
        <v>0</v>
      </c>
      <c r="AP185" s="441">
        <f t="shared" si="84"/>
        <v>0</v>
      </c>
      <c r="AQ185" s="441">
        <f t="shared" si="85"/>
        <v>0</v>
      </c>
    </row>
    <row r="186" spans="1:43" s="36" customFormat="1" ht="13.5" customHeight="1" thickBot="1">
      <c r="A186" s="368" t="s">
        <v>306</v>
      </c>
      <c r="B186" s="368"/>
      <c r="C186" s="420" t="s">
        <v>1639</v>
      </c>
      <c r="D186" s="234">
        <v>5</v>
      </c>
      <c r="E186" s="259" t="s">
        <v>210</v>
      </c>
      <c r="F186" s="260" t="s">
        <v>111</v>
      </c>
      <c r="G186" s="260" t="s">
        <v>264</v>
      </c>
      <c r="H186" s="269"/>
      <c r="I186" s="269"/>
      <c r="J186" s="269"/>
      <c r="K186" s="269">
        <v>5</v>
      </c>
      <c r="L186" s="269"/>
      <c r="M186" s="269"/>
      <c r="N186" s="268"/>
      <c r="O186" s="288"/>
      <c r="P186" s="289"/>
      <c r="Q186" s="400"/>
      <c r="R186" s="404"/>
      <c r="S186" s="290"/>
      <c r="T186" s="291"/>
      <c r="U186" s="292"/>
      <c r="V186" s="293"/>
      <c r="W186" s="537"/>
      <c r="X186" s="294"/>
      <c r="Y186" s="295"/>
      <c r="Z186" s="296"/>
      <c r="AA186" s="297"/>
      <c r="AB186" s="298"/>
      <c r="AC186" s="299"/>
      <c r="AD186" s="300"/>
      <c r="AE186" s="183">
        <v>95</v>
      </c>
      <c r="AF186" s="187">
        <f t="shared" ref="AF186:AF227" si="87">(O186*$AE186)+(P186*$AE186)+(R186*$AE186)+(S186*$AE186)+(T186*$AE186)+(U186*$AE186)+(W186*$AE186)+(X186*$AE186)+(Y186*$AE186)+(AA186*$AE186)+(AB186*$AE186)+(AC186*$AE186)+(AD186*$AE186)+(V186*$AE186)+(Q186*$AE186)+(Z186*$AE186)</f>
        <v>0</v>
      </c>
      <c r="AG186" s="186">
        <v>3.4</v>
      </c>
      <c r="AH186" s="186">
        <v>3.6907142857142858</v>
      </c>
      <c r="AI186" s="435">
        <f t="shared" si="86"/>
        <v>0</v>
      </c>
      <c r="AJ186" s="441">
        <f t="shared" ref="AJ186:AJ227" si="88">SUM(O186:AD186)</f>
        <v>0</v>
      </c>
      <c r="AK186" s="441">
        <f t="shared" ref="AK186:AK227" si="89">$AJ186*H186</f>
        <v>0</v>
      </c>
      <c r="AL186" s="441">
        <f t="shared" ref="AL186:AL227" si="90">$AJ186*I186</f>
        <v>0</v>
      </c>
      <c r="AM186" s="441">
        <f t="shared" ref="AM186:AM227" si="91">$AJ186*J186</f>
        <v>0</v>
      </c>
      <c r="AN186" s="441">
        <f t="shared" ref="AN186:AN227" si="92">$AJ186*K186</f>
        <v>0</v>
      </c>
      <c r="AO186" s="441">
        <f t="shared" ref="AO186:AO227" si="93">$AJ186*L186</f>
        <v>0</v>
      </c>
      <c r="AP186" s="441">
        <f t="shared" ref="AP186:AP227" si="94">$AJ186*M186</f>
        <v>0</v>
      </c>
      <c r="AQ186" s="441">
        <f t="shared" ref="AQ186:AQ227" si="95">$AJ186*N186</f>
        <v>0</v>
      </c>
    </row>
    <row r="187" spans="1:43" s="36" customFormat="1" ht="13.5" customHeight="1" thickBot="1">
      <c r="A187" s="368" t="s">
        <v>1876</v>
      </c>
      <c r="B187" s="496" t="s">
        <v>1899</v>
      </c>
      <c r="C187" s="420"/>
      <c r="D187" s="234">
        <v>5</v>
      </c>
      <c r="E187" s="259" t="s">
        <v>91</v>
      </c>
      <c r="F187" s="260" t="s">
        <v>111</v>
      </c>
      <c r="G187" s="260" t="s">
        <v>1860</v>
      </c>
      <c r="H187" s="269"/>
      <c r="I187" s="269"/>
      <c r="J187" s="269"/>
      <c r="K187" s="269">
        <v>5</v>
      </c>
      <c r="L187" s="269"/>
      <c r="M187" s="269"/>
      <c r="N187" s="268"/>
      <c r="O187" s="482"/>
      <c r="P187" s="483"/>
      <c r="Q187" s="484"/>
      <c r="R187" s="404"/>
      <c r="S187" s="485"/>
      <c r="T187" s="486"/>
      <c r="U187" s="487"/>
      <c r="V187" s="488"/>
      <c r="W187" s="537"/>
      <c r="X187" s="489"/>
      <c r="Y187" s="490"/>
      <c r="Z187" s="491"/>
      <c r="AA187" s="492"/>
      <c r="AB187" s="493"/>
      <c r="AC187" s="494"/>
      <c r="AD187" s="495"/>
      <c r="AE187" s="183">
        <v>165</v>
      </c>
      <c r="AF187" s="187">
        <f t="shared" si="87"/>
        <v>0</v>
      </c>
      <c r="AG187" s="186">
        <v>8.1999999999999993</v>
      </c>
      <c r="AH187" s="186">
        <v>8.3999999999999986</v>
      </c>
      <c r="AI187" s="435">
        <f t="shared" ref="AI187:AI197" si="96">(O187*$D187)+(P187*$D187)+(R187*$D187)+(S187*$D187)+(T187*$D187)+(U187*$D187)+(W187*$D187)+(X187*$D187)+(Y187*$D187)+(AA187*$D187)+(AB187*$D187)+(AC187*$D187)+(AD187*$D187)+(V187*$D187)+(Q187*$D187)+(Z187*$D187)</f>
        <v>0</v>
      </c>
      <c r="AJ187" s="441">
        <f t="shared" ref="AJ187:AJ193" si="97">SUM(O187:AD187)</f>
        <v>0</v>
      </c>
      <c r="AK187" s="441">
        <f t="shared" ref="AK187:AK194" si="98">$AJ187*H187</f>
        <v>0</v>
      </c>
      <c r="AL187" s="441">
        <f t="shared" ref="AL187:AL194" si="99">$AJ187*I187</f>
        <v>0</v>
      </c>
      <c r="AM187" s="441">
        <f t="shared" ref="AM187:AM194" si="100">$AJ187*J187</f>
        <v>0</v>
      </c>
      <c r="AN187" s="441">
        <f t="shared" ref="AN187:AN194" si="101">$AJ187*K187</f>
        <v>0</v>
      </c>
      <c r="AO187" s="441">
        <f t="shared" ref="AO187:AO194" si="102">$AJ187*L187</f>
        <v>0</v>
      </c>
      <c r="AP187" s="441">
        <f t="shared" ref="AP187:AP194" si="103">$AJ187*M187</f>
        <v>0</v>
      </c>
      <c r="AQ187" s="441">
        <f t="shared" ref="AQ187:AQ194" si="104">$AJ187*N187</f>
        <v>0</v>
      </c>
    </row>
    <row r="188" spans="1:43" s="36" customFormat="1" ht="13.5" customHeight="1" thickBot="1">
      <c r="A188" s="368" t="s">
        <v>1877</v>
      </c>
      <c r="B188" s="496" t="s">
        <v>1899</v>
      </c>
      <c r="C188" s="420"/>
      <c r="D188" s="234">
        <v>10</v>
      </c>
      <c r="E188" s="259" t="s">
        <v>90</v>
      </c>
      <c r="F188" s="260" t="s">
        <v>111</v>
      </c>
      <c r="G188" s="260" t="s">
        <v>1860</v>
      </c>
      <c r="H188" s="269"/>
      <c r="I188" s="269"/>
      <c r="J188" s="269">
        <v>10</v>
      </c>
      <c r="K188" s="269"/>
      <c r="L188" s="269"/>
      <c r="M188" s="269"/>
      <c r="N188" s="268"/>
      <c r="O188" s="482"/>
      <c r="P188" s="483"/>
      <c r="Q188" s="484"/>
      <c r="R188" s="404"/>
      <c r="S188" s="485"/>
      <c r="T188" s="486"/>
      <c r="U188" s="487"/>
      <c r="V188" s="488"/>
      <c r="W188" s="537"/>
      <c r="X188" s="489"/>
      <c r="Y188" s="490"/>
      <c r="Z188" s="491"/>
      <c r="AA188" s="492"/>
      <c r="AB188" s="493"/>
      <c r="AC188" s="494"/>
      <c r="AD188" s="495"/>
      <c r="AE188" s="183">
        <v>150</v>
      </c>
      <c r="AF188" s="187">
        <f t="shared" si="87"/>
        <v>0</v>
      </c>
      <c r="AG188" s="186">
        <v>5.8</v>
      </c>
      <c r="AH188" s="186">
        <v>6</v>
      </c>
      <c r="AI188" s="435">
        <f t="shared" si="96"/>
        <v>0</v>
      </c>
      <c r="AJ188" s="441">
        <f t="shared" si="97"/>
        <v>0</v>
      </c>
      <c r="AK188" s="441">
        <f t="shared" si="98"/>
        <v>0</v>
      </c>
      <c r="AL188" s="441">
        <f t="shared" si="99"/>
        <v>0</v>
      </c>
      <c r="AM188" s="441">
        <f t="shared" si="100"/>
        <v>0</v>
      </c>
      <c r="AN188" s="441">
        <f t="shared" si="101"/>
        <v>0</v>
      </c>
      <c r="AO188" s="441">
        <f t="shared" si="102"/>
        <v>0</v>
      </c>
      <c r="AP188" s="441">
        <f t="shared" si="103"/>
        <v>0</v>
      </c>
      <c r="AQ188" s="441">
        <f t="shared" si="104"/>
        <v>0</v>
      </c>
    </row>
    <row r="189" spans="1:43" s="36" customFormat="1" ht="13.5" customHeight="1" thickBot="1">
      <c r="A189" s="368" t="s">
        <v>1878</v>
      </c>
      <c r="B189" s="496" t="s">
        <v>1899</v>
      </c>
      <c r="C189" s="420"/>
      <c r="D189" s="234">
        <v>10</v>
      </c>
      <c r="E189" s="259" t="s">
        <v>89</v>
      </c>
      <c r="F189" s="260" t="s">
        <v>111</v>
      </c>
      <c r="G189" s="260" t="s">
        <v>257</v>
      </c>
      <c r="H189" s="269"/>
      <c r="I189" s="269">
        <v>10</v>
      </c>
      <c r="J189" s="269"/>
      <c r="K189" s="269"/>
      <c r="L189" s="269"/>
      <c r="M189" s="269"/>
      <c r="N189" s="268"/>
      <c r="O189" s="482"/>
      <c r="P189" s="483"/>
      <c r="Q189" s="484"/>
      <c r="R189" s="404"/>
      <c r="S189" s="485"/>
      <c r="T189" s="486"/>
      <c r="U189" s="487"/>
      <c r="V189" s="488"/>
      <c r="W189" s="537"/>
      <c r="X189" s="489"/>
      <c r="Y189" s="490"/>
      <c r="Z189" s="491"/>
      <c r="AA189" s="492"/>
      <c r="AB189" s="493"/>
      <c r="AC189" s="494"/>
      <c r="AD189" s="495"/>
      <c r="AE189" s="183">
        <v>60</v>
      </c>
      <c r="AF189" s="187">
        <f t="shared" si="87"/>
        <v>0</v>
      </c>
      <c r="AG189" s="186">
        <v>1.3</v>
      </c>
      <c r="AH189" s="186">
        <v>1.5</v>
      </c>
      <c r="AI189" s="435">
        <f t="shared" si="96"/>
        <v>0</v>
      </c>
      <c r="AJ189" s="441">
        <f t="shared" si="97"/>
        <v>0</v>
      </c>
      <c r="AK189" s="441">
        <f t="shared" si="98"/>
        <v>0</v>
      </c>
      <c r="AL189" s="441">
        <f t="shared" si="99"/>
        <v>0</v>
      </c>
      <c r="AM189" s="441">
        <f t="shared" si="100"/>
        <v>0</v>
      </c>
      <c r="AN189" s="441">
        <f t="shared" si="101"/>
        <v>0</v>
      </c>
      <c r="AO189" s="441">
        <f t="shared" si="102"/>
        <v>0</v>
      </c>
      <c r="AP189" s="441">
        <f t="shared" si="103"/>
        <v>0</v>
      </c>
      <c r="AQ189" s="441">
        <f t="shared" si="104"/>
        <v>0</v>
      </c>
    </row>
    <row r="190" spans="1:43" s="36" customFormat="1" ht="13.5" customHeight="1" thickBot="1">
      <c r="A190" s="368" t="s">
        <v>1879</v>
      </c>
      <c r="B190" s="496" t="s">
        <v>1899</v>
      </c>
      <c r="C190" s="420"/>
      <c r="D190" s="234">
        <v>1</v>
      </c>
      <c r="E190" s="259" t="s">
        <v>92</v>
      </c>
      <c r="F190" s="260" t="s">
        <v>111</v>
      </c>
      <c r="G190" s="260" t="s">
        <v>1510</v>
      </c>
      <c r="H190" s="269"/>
      <c r="I190" s="269"/>
      <c r="J190" s="269"/>
      <c r="K190" s="269"/>
      <c r="L190" s="269">
        <v>1</v>
      </c>
      <c r="M190" s="269"/>
      <c r="N190" s="268"/>
      <c r="O190" s="482"/>
      <c r="P190" s="483"/>
      <c r="Q190" s="484"/>
      <c r="R190" s="404"/>
      <c r="S190" s="485"/>
      <c r="T190" s="486"/>
      <c r="U190" s="487"/>
      <c r="V190" s="488"/>
      <c r="W190" s="537"/>
      <c r="X190" s="489"/>
      <c r="Y190" s="490"/>
      <c r="Z190" s="491"/>
      <c r="AA190" s="492"/>
      <c r="AB190" s="493"/>
      <c r="AC190" s="494"/>
      <c r="AD190" s="495"/>
      <c r="AE190" s="183">
        <v>95</v>
      </c>
      <c r="AF190" s="187">
        <f>(O190*$AE190)+(P190*$AE190)+(R190*$AE190)+(S190*$AE190)+(T190*$AE190)+(U190*$AE190)+(W190*$AE190)+(X190*$AE190)+(Y190*$AE190)+(AA190*$AE190)+(AB190*$AE190)+(AC190*$AE190)+(AD190*$AE190)+(V190*$AE190)+(Q190*$AE190)+(Z190*$AE190)</f>
        <v>0</v>
      </c>
      <c r="AG190" s="186">
        <v>3.25</v>
      </c>
      <c r="AH190" s="186">
        <v>3.45</v>
      </c>
      <c r="AI190" s="435">
        <f t="shared" si="96"/>
        <v>0</v>
      </c>
      <c r="AJ190" s="441">
        <f t="shared" si="97"/>
        <v>0</v>
      </c>
      <c r="AK190" s="441">
        <f t="shared" si="98"/>
        <v>0</v>
      </c>
      <c r="AL190" s="441">
        <f t="shared" si="99"/>
        <v>0</v>
      </c>
      <c r="AM190" s="441">
        <f t="shared" si="100"/>
        <v>0</v>
      </c>
      <c r="AN190" s="441">
        <f t="shared" si="101"/>
        <v>0</v>
      </c>
      <c r="AO190" s="441">
        <f t="shared" si="102"/>
        <v>0</v>
      </c>
      <c r="AP190" s="441">
        <f t="shared" si="103"/>
        <v>0</v>
      </c>
      <c r="AQ190" s="441">
        <f t="shared" si="104"/>
        <v>0</v>
      </c>
    </row>
    <row r="191" spans="1:43" s="36" customFormat="1" ht="13.5" customHeight="1" thickBot="1">
      <c r="A191" s="368" t="s">
        <v>1880</v>
      </c>
      <c r="B191" s="496" t="s">
        <v>1899</v>
      </c>
      <c r="C191" s="420"/>
      <c r="D191" s="234">
        <v>1</v>
      </c>
      <c r="E191" s="259" t="s">
        <v>92</v>
      </c>
      <c r="F191" s="260" t="s">
        <v>111</v>
      </c>
      <c r="G191" s="260" t="s">
        <v>1510</v>
      </c>
      <c r="H191" s="269"/>
      <c r="I191" s="269"/>
      <c r="J191" s="269"/>
      <c r="K191" s="269"/>
      <c r="L191" s="269">
        <v>1</v>
      </c>
      <c r="M191" s="269"/>
      <c r="N191" s="268"/>
      <c r="O191" s="482"/>
      <c r="P191" s="483"/>
      <c r="Q191" s="484"/>
      <c r="R191" s="404"/>
      <c r="S191" s="485"/>
      <c r="T191" s="486"/>
      <c r="U191" s="487"/>
      <c r="V191" s="488"/>
      <c r="W191" s="537"/>
      <c r="X191" s="489"/>
      <c r="Y191" s="490"/>
      <c r="Z191" s="491"/>
      <c r="AA191" s="492"/>
      <c r="AB191" s="493"/>
      <c r="AC191" s="494"/>
      <c r="AD191" s="495"/>
      <c r="AE191" s="183">
        <v>97.5</v>
      </c>
      <c r="AF191" s="187">
        <f t="shared" si="87"/>
        <v>0</v>
      </c>
      <c r="AG191" s="186">
        <v>3.35</v>
      </c>
      <c r="AH191" s="186">
        <v>3.5500000000000003</v>
      </c>
      <c r="AI191" s="435">
        <f t="shared" si="96"/>
        <v>0</v>
      </c>
      <c r="AJ191" s="441">
        <f t="shared" si="97"/>
        <v>0</v>
      </c>
      <c r="AK191" s="441">
        <f t="shared" si="98"/>
        <v>0</v>
      </c>
      <c r="AL191" s="441">
        <f t="shared" si="99"/>
        <v>0</v>
      </c>
      <c r="AM191" s="441">
        <f t="shared" si="100"/>
        <v>0</v>
      </c>
      <c r="AN191" s="441">
        <f t="shared" si="101"/>
        <v>0</v>
      </c>
      <c r="AO191" s="441">
        <f t="shared" si="102"/>
        <v>0</v>
      </c>
      <c r="AP191" s="441">
        <f t="shared" si="103"/>
        <v>0</v>
      </c>
      <c r="AQ191" s="441">
        <f t="shared" si="104"/>
        <v>0</v>
      </c>
    </row>
    <row r="192" spans="1:43" s="36" customFormat="1" ht="13.5" customHeight="1" thickBot="1">
      <c r="A192" s="368" t="s">
        <v>1881</v>
      </c>
      <c r="B192" s="496" t="s">
        <v>1899</v>
      </c>
      <c r="C192" s="420"/>
      <c r="D192" s="234">
        <v>1</v>
      </c>
      <c r="E192" s="259" t="s">
        <v>92</v>
      </c>
      <c r="F192" s="260" t="s">
        <v>111</v>
      </c>
      <c r="G192" s="260" t="s">
        <v>1510</v>
      </c>
      <c r="H192" s="269"/>
      <c r="I192" s="269"/>
      <c r="J192" s="269"/>
      <c r="K192" s="269"/>
      <c r="L192" s="269">
        <v>1</v>
      </c>
      <c r="M192" s="269"/>
      <c r="N192" s="268"/>
      <c r="O192" s="482"/>
      <c r="P192" s="483"/>
      <c r="Q192" s="484"/>
      <c r="R192" s="404"/>
      <c r="S192" s="485"/>
      <c r="T192" s="486"/>
      <c r="U192" s="487"/>
      <c r="V192" s="488"/>
      <c r="W192" s="537"/>
      <c r="X192" s="489"/>
      <c r="Y192" s="490"/>
      <c r="Z192" s="491"/>
      <c r="AA192" s="492"/>
      <c r="AB192" s="493"/>
      <c r="AC192" s="494"/>
      <c r="AD192" s="495"/>
      <c r="AE192" s="183">
        <v>100</v>
      </c>
      <c r="AF192" s="187">
        <f t="shared" si="87"/>
        <v>0</v>
      </c>
      <c r="AG192" s="186">
        <v>3.5</v>
      </c>
      <c r="AH192" s="186">
        <v>3.7</v>
      </c>
      <c r="AI192" s="435">
        <f t="shared" si="96"/>
        <v>0</v>
      </c>
      <c r="AJ192" s="441">
        <f t="shared" si="97"/>
        <v>0</v>
      </c>
      <c r="AK192" s="441">
        <f t="shared" si="98"/>
        <v>0</v>
      </c>
      <c r="AL192" s="441">
        <f t="shared" si="99"/>
        <v>0</v>
      </c>
      <c r="AM192" s="441">
        <f t="shared" si="100"/>
        <v>0</v>
      </c>
      <c r="AN192" s="441">
        <f t="shared" si="101"/>
        <v>0</v>
      </c>
      <c r="AO192" s="441">
        <f t="shared" si="102"/>
        <v>0</v>
      </c>
      <c r="AP192" s="441">
        <f t="shared" si="103"/>
        <v>0</v>
      </c>
      <c r="AQ192" s="441">
        <f t="shared" si="104"/>
        <v>0</v>
      </c>
    </row>
    <row r="193" spans="1:43" s="36" customFormat="1" ht="13.5" customHeight="1" thickBot="1">
      <c r="A193" s="368" t="s">
        <v>1882</v>
      </c>
      <c r="B193" s="496" t="s">
        <v>1899</v>
      </c>
      <c r="C193" s="420"/>
      <c r="D193" s="234">
        <v>10</v>
      </c>
      <c r="E193" s="259" t="s">
        <v>90</v>
      </c>
      <c r="F193" s="260" t="s">
        <v>111</v>
      </c>
      <c r="G193" s="260" t="s">
        <v>1884</v>
      </c>
      <c r="H193" s="269"/>
      <c r="I193" s="269"/>
      <c r="J193" s="269">
        <v>10</v>
      </c>
      <c r="K193" s="269"/>
      <c r="L193" s="269"/>
      <c r="M193" s="269"/>
      <c r="N193" s="268"/>
      <c r="O193" s="482"/>
      <c r="P193" s="483"/>
      <c r="Q193" s="484"/>
      <c r="R193" s="404"/>
      <c r="S193" s="485"/>
      <c r="T193" s="486"/>
      <c r="U193" s="487"/>
      <c r="V193" s="488"/>
      <c r="W193" s="537"/>
      <c r="X193" s="489"/>
      <c r="Y193" s="490"/>
      <c r="Z193" s="491"/>
      <c r="AA193" s="492"/>
      <c r="AB193" s="493"/>
      <c r="AC193" s="494"/>
      <c r="AD193" s="495"/>
      <c r="AE193" s="183">
        <v>60</v>
      </c>
      <c r="AF193" s="187">
        <f t="shared" si="87"/>
        <v>0</v>
      </c>
      <c r="AG193" s="186">
        <v>1.3</v>
      </c>
      <c r="AH193" s="186">
        <v>1.5</v>
      </c>
      <c r="AI193" s="435">
        <f t="shared" si="96"/>
        <v>0</v>
      </c>
      <c r="AJ193" s="441">
        <f t="shared" si="97"/>
        <v>0</v>
      </c>
      <c r="AK193" s="441">
        <f t="shared" si="98"/>
        <v>0</v>
      </c>
      <c r="AL193" s="441">
        <f t="shared" si="99"/>
        <v>0</v>
      </c>
      <c r="AM193" s="441">
        <f t="shared" si="100"/>
        <v>0</v>
      </c>
      <c r="AN193" s="441">
        <f t="shared" si="101"/>
        <v>0</v>
      </c>
      <c r="AO193" s="441">
        <f t="shared" si="102"/>
        <v>0</v>
      </c>
      <c r="AP193" s="441">
        <f t="shared" si="103"/>
        <v>0</v>
      </c>
      <c r="AQ193" s="441">
        <f t="shared" si="104"/>
        <v>0</v>
      </c>
    </row>
    <row r="194" spans="1:43" s="36" customFormat="1" ht="13.5" customHeight="1" thickBot="1">
      <c r="A194" s="368" t="s">
        <v>1883</v>
      </c>
      <c r="B194" s="496" t="s">
        <v>1899</v>
      </c>
      <c r="C194" s="420"/>
      <c r="D194" s="234">
        <v>5</v>
      </c>
      <c r="E194" s="259" t="s">
        <v>91</v>
      </c>
      <c r="F194" s="260" t="s">
        <v>111</v>
      </c>
      <c r="G194" s="260" t="s">
        <v>416</v>
      </c>
      <c r="H194" s="269"/>
      <c r="I194" s="269"/>
      <c r="J194" s="269"/>
      <c r="K194" s="269">
        <v>5</v>
      </c>
      <c r="L194" s="269"/>
      <c r="M194" s="269"/>
      <c r="N194" s="268"/>
      <c r="O194" s="482"/>
      <c r="P194" s="483"/>
      <c r="Q194" s="484"/>
      <c r="R194" s="404"/>
      <c r="S194" s="485"/>
      <c r="T194" s="486"/>
      <c r="U194" s="487"/>
      <c r="V194" s="488"/>
      <c r="W194" s="537"/>
      <c r="X194" s="489"/>
      <c r="Y194" s="490"/>
      <c r="Z194" s="491"/>
      <c r="AA194" s="492"/>
      <c r="AB194" s="493"/>
      <c r="AC194" s="494"/>
      <c r="AD194" s="495"/>
      <c r="AE194" s="183">
        <v>130</v>
      </c>
      <c r="AF194" s="187">
        <f t="shared" si="87"/>
        <v>0</v>
      </c>
      <c r="AG194" s="186">
        <v>5.3</v>
      </c>
      <c r="AH194" s="186">
        <v>5.5</v>
      </c>
      <c r="AI194" s="435">
        <f t="shared" si="96"/>
        <v>0</v>
      </c>
      <c r="AJ194" s="441">
        <f>SUM(O194:AD194)</f>
        <v>0</v>
      </c>
      <c r="AK194" s="441">
        <f t="shared" si="98"/>
        <v>0</v>
      </c>
      <c r="AL194" s="441">
        <f t="shared" si="99"/>
        <v>0</v>
      </c>
      <c r="AM194" s="441">
        <f t="shared" si="100"/>
        <v>0</v>
      </c>
      <c r="AN194" s="441">
        <f t="shared" si="101"/>
        <v>0</v>
      </c>
      <c r="AO194" s="441">
        <f t="shared" si="102"/>
        <v>0</v>
      </c>
      <c r="AP194" s="441">
        <f t="shared" si="103"/>
        <v>0</v>
      </c>
      <c r="AQ194" s="441">
        <f t="shared" si="104"/>
        <v>0</v>
      </c>
    </row>
    <row r="195" spans="1:43" s="36" customFormat="1" ht="13.5" customHeight="1" thickBot="1">
      <c r="A195" s="368" t="s">
        <v>1920</v>
      </c>
      <c r="B195" s="496" t="s">
        <v>1899</v>
      </c>
      <c r="C195" s="420"/>
      <c r="D195" s="234">
        <v>1</v>
      </c>
      <c r="E195" s="259" t="s">
        <v>93</v>
      </c>
      <c r="F195" s="260" t="s">
        <v>111</v>
      </c>
      <c r="G195" s="260" t="s">
        <v>416</v>
      </c>
      <c r="H195" s="269"/>
      <c r="I195" s="269"/>
      <c r="J195" s="269"/>
      <c r="K195" s="269"/>
      <c r="L195" s="269"/>
      <c r="M195" s="269">
        <v>1</v>
      </c>
      <c r="N195" s="268"/>
      <c r="O195" s="482"/>
      <c r="P195" s="483"/>
      <c r="Q195" s="484"/>
      <c r="R195" s="404"/>
      <c r="S195" s="485"/>
      <c r="T195" s="486"/>
      <c r="U195" s="487"/>
      <c r="V195" s="488"/>
      <c r="W195" s="537"/>
      <c r="X195" s="489"/>
      <c r="Y195" s="490"/>
      <c r="Z195" s="491"/>
      <c r="AA195" s="492"/>
      <c r="AB195" s="493"/>
      <c r="AC195" s="494"/>
      <c r="AD195" s="495"/>
      <c r="AE195" s="183">
        <v>75</v>
      </c>
      <c r="AF195" s="187">
        <f t="shared" si="87"/>
        <v>0</v>
      </c>
      <c r="AG195" s="186">
        <v>2.1</v>
      </c>
      <c r="AH195" s="186">
        <v>2.2999999999999998</v>
      </c>
      <c r="AI195" s="435">
        <f t="shared" si="96"/>
        <v>0</v>
      </c>
      <c r="AJ195" s="441">
        <f t="shared" ref="AJ195:AJ197" si="105">SUM(O195:AD195)</f>
        <v>0</v>
      </c>
      <c r="AK195" s="441">
        <f>$AJ195*H195</f>
        <v>0</v>
      </c>
      <c r="AL195" s="441">
        <f t="shared" ref="AL195:AL197" si="106">$AJ195*I195</f>
        <v>0</v>
      </c>
      <c r="AM195" s="441">
        <f t="shared" ref="AM195:AM197" si="107">$AJ195*J195</f>
        <v>0</v>
      </c>
      <c r="AN195" s="441">
        <f t="shared" ref="AN195:AN197" si="108">$AJ195*K195</f>
        <v>0</v>
      </c>
      <c r="AO195" s="441">
        <f t="shared" ref="AO195:AO197" si="109">$AJ195*L195</f>
        <v>0</v>
      </c>
      <c r="AP195" s="441">
        <f t="shared" ref="AP195:AP197" si="110">$AJ195*M195</f>
        <v>0</v>
      </c>
      <c r="AQ195" s="441">
        <f t="shared" ref="AQ195:AQ197" si="111">$AJ195*N195</f>
        <v>0</v>
      </c>
    </row>
    <row r="196" spans="1:43" s="36" customFormat="1" ht="13.5" customHeight="1" thickBot="1">
      <c r="A196" s="368" t="s">
        <v>1921</v>
      </c>
      <c r="B196" s="496" t="s">
        <v>1899</v>
      </c>
      <c r="C196" s="420"/>
      <c r="D196" s="234">
        <v>1</v>
      </c>
      <c r="E196" s="259" t="s">
        <v>93</v>
      </c>
      <c r="F196" s="260" t="s">
        <v>111</v>
      </c>
      <c r="G196" s="260" t="s">
        <v>416</v>
      </c>
      <c r="H196" s="269"/>
      <c r="I196" s="269"/>
      <c r="J196" s="269"/>
      <c r="K196" s="269"/>
      <c r="L196" s="269"/>
      <c r="M196" s="269">
        <v>1</v>
      </c>
      <c r="N196" s="268"/>
      <c r="O196" s="482"/>
      <c r="P196" s="483"/>
      <c r="Q196" s="484"/>
      <c r="R196" s="404"/>
      <c r="S196" s="485"/>
      <c r="T196" s="486"/>
      <c r="U196" s="487"/>
      <c r="V196" s="488"/>
      <c r="W196" s="537"/>
      <c r="X196" s="489"/>
      <c r="Y196" s="490"/>
      <c r="Z196" s="491"/>
      <c r="AA196" s="492"/>
      <c r="AB196" s="493"/>
      <c r="AC196" s="494"/>
      <c r="AD196" s="495"/>
      <c r="AE196" s="183">
        <v>80</v>
      </c>
      <c r="AF196" s="187">
        <f t="shared" si="87"/>
        <v>0</v>
      </c>
      <c r="AG196" s="186">
        <v>2.7</v>
      </c>
      <c r="AH196" s="186">
        <v>3</v>
      </c>
      <c r="AI196" s="435">
        <f t="shared" si="96"/>
        <v>0</v>
      </c>
      <c r="AJ196" s="441">
        <f t="shared" si="105"/>
        <v>0</v>
      </c>
      <c r="AK196" s="441">
        <f t="shared" ref="AK196:AK197" si="112">$AJ196*H196</f>
        <v>0</v>
      </c>
      <c r="AL196" s="441">
        <f t="shared" si="106"/>
        <v>0</v>
      </c>
      <c r="AM196" s="441">
        <f t="shared" si="107"/>
        <v>0</v>
      </c>
      <c r="AN196" s="441">
        <f t="shared" si="108"/>
        <v>0</v>
      </c>
      <c r="AO196" s="441">
        <f t="shared" si="109"/>
        <v>0</v>
      </c>
      <c r="AP196" s="441">
        <f t="shared" si="110"/>
        <v>0</v>
      </c>
      <c r="AQ196" s="441">
        <f t="shared" si="111"/>
        <v>0</v>
      </c>
    </row>
    <row r="197" spans="1:43" s="36" customFormat="1" ht="13.5" customHeight="1" thickBot="1">
      <c r="A197" s="368" t="s">
        <v>1922</v>
      </c>
      <c r="B197" s="496" t="s">
        <v>1899</v>
      </c>
      <c r="C197" s="420"/>
      <c r="D197" s="234">
        <v>1</v>
      </c>
      <c r="E197" s="259" t="s">
        <v>93</v>
      </c>
      <c r="F197" s="260" t="s">
        <v>111</v>
      </c>
      <c r="G197" s="260" t="s">
        <v>416</v>
      </c>
      <c r="H197" s="269"/>
      <c r="I197" s="269"/>
      <c r="J197" s="269"/>
      <c r="K197" s="269"/>
      <c r="L197" s="269"/>
      <c r="M197" s="269">
        <v>1</v>
      </c>
      <c r="N197" s="268"/>
      <c r="O197" s="482"/>
      <c r="P197" s="483"/>
      <c r="Q197" s="484"/>
      <c r="R197" s="404"/>
      <c r="S197" s="485"/>
      <c r="T197" s="486"/>
      <c r="U197" s="487"/>
      <c r="V197" s="488"/>
      <c r="W197" s="537"/>
      <c r="X197" s="489"/>
      <c r="Y197" s="490"/>
      <c r="Z197" s="491"/>
      <c r="AA197" s="492"/>
      <c r="AB197" s="493"/>
      <c r="AC197" s="494"/>
      <c r="AD197" s="495"/>
      <c r="AE197" s="183">
        <v>85</v>
      </c>
      <c r="AF197" s="187">
        <f t="shared" si="87"/>
        <v>0</v>
      </c>
      <c r="AG197" s="186">
        <v>3</v>
      </c>
      <c r="AH197" s="186">
        <v>3.2</v>
      </c>
      <c r="AI197" s="435">
        <f t="shared" si="96"/>
        <v>0</v>
      </c>
      <c r="AJ197" s="441">
        <f t="shared" si="105"/>
        <v>0</v>
      </c>
      <c r="AK197" s="441">
        <f t="shared" si="112"/>
        <v>0</v>
      </c>
      <c r="AL197" s="441">
        <f t="shared" si="106"/>
        <v>0</v>
      </c>
      <c r="AM197" s="441">
        <f t="shared" si="107"/>
        <v>0</v>
      </c>
      <c r="AN197" s="441">
        <f t="shared" si="108"/>
        <v>0</v>
      </c>
      <c r="AO197" s="441">
        <f t="shared" si="109"/>
        <v>0</v>
      </c>
      <c r="AP197" s="441">
        <f t="shared" si="110"/>
        <v>0</v>
      </c>
      <c r="AQ197" s="441">
        <f t="shared" si="111"/>
        <v>0</v>
      </c>
    </row>
    <row r="198" spans="1:43" s="36" customFormat="1" ht="13.5" customHeight="1" thickBot="1">
      <c r="A198" s="368" t="s">
        <v>1360</v>
      </c>
      <c r="B198" s="368"/>
      <c r="C198" s="420" t="s">
        <v>1640</v>
      </c>
      <c r="D198" s="234">
        <v>5</v>
      </c>
      <c r="E198" s="259" t="s">
        <v>91</v>
      </c>
      <c r="F198" s="260" t="s">
        <v>111</v>
      </c>
      <c r="G198" s="260" t="s">
        <v>262</v>
      </c>
      <c r="H198" s="269"/>
      <c r="I198" s="269"/>
      <c r="J198" s="269"/>
      <c r="K198" s="269">
        <v>5</v>
      </c>
      <c r="L198" s="269"/>
      <c r="M198" s="269"/>
      <c r="N198" s="268"/>
      <c r="O198" s="288"/>
      <c r="P198" s="289"/>
      <c r="Q198" s="400"/>
      <c r="R198" s="404"/>
      <c r="S198" s="290"/>
      <c r="T198" s="291"/>
      <c r="U198" s="292"/>
      <c r="V198" s="293"/>
      <c r="W198" s="537"/>
      <c r="X198" s="294"/>
      <c r="Y198" s="295"/>
      <c r="Z198" s="296"/>
      <c r="AA198" s="297"/>
      <c r="AB198" s="298"/>
      <c r="AC198" s="299"/>
      <c r="AD198" s="300"/>
      <c r="AE198" s="183">
        <v>105</v>
      </c>
      <c r="AF198" s="187">
        <f t="shared" si="87"/>
        <v>0</v>
      </c>
      <c r="AG198" s="186">
        <v>3.92</v>
      </c>
      <c r="AH198" s="186">
        <v>4.2</v>
      </c>
      <c r="AI198" s="435">
        <f t="shared" si="86"/>
        <v>0</v>
      </c>
      <c r="AJ198" s="441">
        <f t="shared" si="88"/>
        <v>0</v>
      </c>
      <c r="AK198" s="441">
        <f t="shared" si="89"/>
        <v>0</v>
      </c>
      <c r="AL198" s="441">
        <f t="shared" si="90"/>
        <v>0</v>
      </c>
      <c r="AM198" s="441">
        <f t="shared" si="91"/>
        <v>0</v>
      </c>
      <c r="AN198" s="441">
        <f t="shared" si="92"/>
        <v>0</v>
      </c>
      <c r="AO198" s="441">
        <f t="shared" si="93"/>
        <v>0</v>
      </c>
      <c r="AP198" s="441">
        <f t="shared" si="94"/>
        <v>0</v>
      </c>
      <c r="AQ198" s="441">
        <f t="shared" si="95"/>
        <v>0</v>
      </c>
    </row>
    <row r="199" spans="1:43" s="36" customFormat="1" ht="13.5" customHeight="1" thickBot="1">
      <c r="A199" s="368" t="s">
        <v>1361</v>
      </c>
      <c r="B199" s="368"/>
      <c r="C199" s="420" t="s">
        <v>1641</v>
      </c>
      <c r="D199" s="234">
        <v>5</v>
      </c>
      <c r="E199" s="259" t="s">
        <v>92</v>
      </c>
      <c r="F199" s="260" t="s">
        <v>111</v>
      </c>
      <c r="G199" s="260" t="s">
        <v>262</v>
      </c>
      <c r="H199" s="269"/>
      <c r="I199" s="269"/>
      <c r="J199" s="269"/>
      <c r="K199" s="269"/>
      <c r="L199" s="269">
        <v>5</v>
      </c>
      <c r="M199" s="269"/>
      <c r="N199" s="268"/>
      <c r="O199" s="288"/>
      <c r="P199" s="289"/>
      <c r="Q199" s="400"/>
      <c r="R199" s="404"/>
      <c r="S199" s="290"/>
      <c r="T199" s="291"/>
      <c r="U199" s="292"/>
      <c r="V199" s="293"/>
      <c r="W199" s="537"/>
      <c r="X199" s="294"/>
      <c r="Y199" s="295"/>
      <c r="Z199" s="296"/>
      <c r="AA199" s="297"/>
      <c r="AB199" s="298"/>
      <c r="AC199" s="299"/>
      <c r="AD199" s="300"/>
      <c r="AE199" s="183">
        <v>130</v>
      </c>
      <c r="AF199" s="187">
        <f t="shared" si="87"/>
        <v>0</v>
      </c>
      <c r="AG199" s="186">
        <v>5.76</v>
      </c>
      <c r="AH199" s="186">
        <v>5.9</v>
      </c>
      <c r="AI199" s="435">
        <f t="shared" si="86"/>
        <v>0</v>
      </c>
      <c r="AJ199" s="441">
        <f t="shared" si="88"/>
        <v>0</v>
      </c>
      <c r="AK199" s="441">
        <f t="shared" si="89"/>
        <v>0</v>
      </c>
      <c r="AL199" s="441">
        <f t="shared" si="90"/>
        <v>0</v>
      </c>
      <c r="AM199" s="441">
        <f t="shared" si="91"/>
        <v>0</v>
      </c>
      <c r="AN199" s="441">
        <f t="shared" si="92"/>
        <v>0</v>
      </c>
      <c r="AO199" s="441">
        <f t="shared" si="93"/>
        <v>0</v>
      </c>
      <c r="AP199" s="441">
        <f t="shared" si="94"/>
        <v>0</v>
      </c>
      <c r="AQ199" s="441">
        <f t="shared" si="95"/>
        <v>0</v>
      </c>
    </row>
    <row r="200" spans="1:43" s="36" customFormat="1" ht="13.5" customHeight="1" thickBot="1">
      <c r="A200" s="368" t="s">
        <v>1363</v>
      </c>
      <c r="B200" s="368"/>
      <c r="C200" s="420" t="s">
        <v>1642</v>
      </c>
      <c r="D200" s="234">
        <v>1</v>
      </c>
      <c r="E200" s="259" t="s">
        <v>93</v>
      </c>
      <c r="F200" s="260" t="s">
        <v>111</v>
      </c>
      <c r="G200" s="260" t="s">
        <v>262</v>
      </c>
      <c r="H200" s="269"/>
      <c r="I200" s="269"/>
      <c r="J200" s="269"/>
      <c r="K200" s="269"/>
      <c r="L200" s="269"/>
      <c r="M200" s="269">
        <v>1</v>
      </c>
      <c r="N200" s="268"/>
      <c r="O200" s="288"/>
      <c r="P200" s="289"/>
      <c r="Q200" s="400"/>
      <c r="R200" s="404"/>
      <c r="S200" s="290"/>
      <c r="T200" s="291"/>
      <c r="U200" s="292"/>
      <c r="V200" s="293"/>
      <c r="W200" s="537"/>
      <c r="X200" s="294"/>
      <c r="Y200" s="295"/>
      <c r="Z200" s="296"/>
      <c r="AA200" s="297"/>
      <c r="AB200" s="298"/>
      <c r="AC200" s="299"/>
      <c r="AD200" s="300"/>
      <c r="AE200" s="183">
        <v>75</v>
      </c>
      <c r="AF200" s="187">
        <f t="shared" si="87"/>
        <v>0</v>
      </c>
      <c r="AG200" s="186">
        <v>2.5</v>
      </c>
      <c r="AH200" s="186">
        <v>3</v>
      </c>
      <c r="AI200" s="435">
        <f t="shared" si="86"/>
        <v>0</v>
      </c>
      <c r="AJ200" s="441">
        <f t="shared" si="88"/>
        <v>0</v>
      </c>
      <c r="AK200" s="441">
        <f t="shared" si="89"/>
        <v>0</v>
      </c>
      <c r="AL200" s="441">
        <f t="shared" si="90"/>
        <v>0</v>
      </c>
      <c r="AM200" s="441">
        <f t="shared" si="91"/>
        <v>0</v>
      </c>
      <c r="AN200" s="441">
        <f t="shared" si="92"/>
        <v>0</v>
      </c>
      <c r="AO200" s="441">
        <f t="shared" si="93"/>
        <v>0</v>
      </c>
      <c r="AP200" s="441">
        <f t="shared" si="94"/>
        <v>0</v>
      </c>
      <c r="AQ200" s="441">
        <f t="shared" si="95"/>
        <v>0</v>
      </c>
    </row>
    <row r="201" spans="1:43" s="36" customFormat="1" ht="13.5" customHeight="1" thickBot="1">
      <c r="A201" s="368" t="s">
        <v>1364</v>
      </c>
      <c r="B201" s="368"/>
      <c r="C201" s="420" t="s">
        <v>1643</v>
      </c>
      <c r="D201" s="234">
        <v>1</v>
      </c>
      <c r="E201" s="259" t="s">
        <v>94</v>
      </c>
      <c r="F201" s="260" t="s">
        <v>111</v>
      </c>
      <c r="G201" s="260" t="s">
        <v>262</v>
      </c>
      <c r="H201" s="269"/>
      <c r="I201" s="269"/>
      <c r="J201" s="269"/>
      <c r="K201" s="269"/>
      <c r="L201" s="269"/>
      <c r="M201" s="269"/>
      <c r="N201" s="268">
        <v>1</v>
      </c>
      <c r="O201" s="288"/>
      <c r="P201" s="289"/>
      <c r="Q201" s="400"/>
      <c r="R201" s="404"/>
      <c r="S201" s="290"/>
      <c r="T201" s="291"/>
      <c r="U201" s="292"/>
      <c r="V201" s="293"/>
      <c r="W201" s="537"/>
      <c r="X201" s="294"/>
      <c r="Y201" s="295"/>
      <c r="Z201" s="296"/>
      <c r="AA201" s="297"/>
      <c r="AB201" s="298"/>
      <c r="AC201" s="299"/>
      <c r="AD201" s="300"/>
      <c r="AE201" s="183">
        <v>110</v>
      </c>
      <c r="AF201" s="187">
        <f t="shared" si="87"/>
        <v>0</v>
      </c>
      <c r="AG201" s="186">
        <v>4.91</v>
      </c>
      <c r="AH201" s="186">
        <v>5.4</v>
      </c>
      <c r="AI201" s="435">
        <f t="shared" si="86"/>
        <v>0</v>
      </c>
      <c r="AJ201" s="441">
        <f t="shared" si="88"/>
        <v>0</v>
      </c>
      <c r="AK201" s="441">
        <f t="shared" si="89"/>
        <v>0</v>
      </c>
      <c r="AL201" s="441">
        <f t="shared" si="90"/>
        <v>0</v>
      </c>
      <c r="AM201" s="441">
        <f t="shared" si="91"/>
        <v>0</v>
      </c>
      <c r="AN201" s="441">
        <f t="shared" si="92"/>
        <v>0</v>
      </c>
      <c r="AO201" s="441">
        <f t="shared" si="93"/>
        <v>0</v>
      </c>
      <c r="AP201" s="441">
        <f t="shared" si="94"/>
        <v>0</v>
      </c>
      <c r="AQ201" s="441">
        <f t="shared" si="95"/>
        <v>0</v>
      </c>
    </row>
    <row r="202" spans="1:43" s="36" customFormat="1" ht="13.5" customHeight="1" thickBot="1">
      <c r="A202" s="368" t="s">
        <v>1538</v>
      </c>
      <c r="B202" s="391"/>
      <c r="C202" s="420" t="s">
        <v>1644</v>
      </c>
      <c r="D202" s="234">
        <v>5</v>
      </c>
      <c r="E202" s="259" t="s">
        <v>93</v>
      </c>
      <c r="F202" s="260" t="s">
        <v>111</v>
      </c>
      <c r="G202" s="260" t="s">
        <v>262</v>
      </c>
      <c r="H202" s="269"/>
      <c r="I202" s="269"/>
      <c r="J202" s="269"/>
      <c r="K202" s="269"/>
      <c r="L202" s="269">
        <v>5</v>
      </c>
      <c r="M202" s="269"/>
      <c r="N202" s="268"/>
      <c r="O202" s="288"/>
      <c r="P202" s="289"/>
      <c r="Q202" s="400"/>
      <c r="R202" s="404"/>
      <c r="S202" s="290"/>
      <c r="T202" s="291"/>
      <c r="U202" s="292"/>
      <c r="V202" s="293"/>
      <c r="W202" s="537"/>
      <c r="X202" s="294"/>
      <c r="Y202" s="295"/>
      <c r="Z202" s="296"/>
      <c r="AA202" s="297"/>
      <c r="AB202" s="298"/>
      <c r="AC202" s="299"/>
      <c r="AD202" s="300"/>
      <c r="AE202" s="183">
        <v>160</v>
      </c>
      <c r="AF202" s="187">
        <f t="shared" si="87"/>
        <v>0</v>
      </c>
      <c r="AG202" s="186">
        <v>14.56</v>
      </c>
      <c r="AH202" s="186">
        <v>14.65</v>
      </c>
      <c r="AI202" s="435">
        <f t="shared" si="86"/>
        <v>0</v>
      </c>
      <c r="AJ202" s="441">
        <f t="shared" si="88"/>
        <v>0</v>
      </c>
      <c r="AK202" s="441">
        <f t="shared" si="89"/>
        <v>0</v>
      </c>
      <c r="AL202" s="441">
        <f t="shared" si="90"/>
        <v>0</v>
      </c>
      <c r="AM202" s="441">
        <f t="shared" si="91"/>
        <v>0</v>
      </c>
      <c r="AN202" s="441">
        <f t="shared" si="92"/>
        <v>0</v>
      </c>
      <c r="AO202" s="441">
        <f t="shared" si="93"/>
        <v>0</v>
      </c>
      <c r="AP202" s="441">
        <f t="shared" si="94"/>
        <v>0</v>
      </c>
      <c r="AQ202" s="441">
        <f t="shared" si="95"/>
        <v>0</v>
      </c>
    </row>
    <row r="203" spans="1:43" s="36" customFormat="1" ht="13.5" customHeight="1" thickBot="1">
      <c r="A203" s="368" t="s">
        <v>1366</v>
      </c>
      <c r="B203" s="368"/>
      <c r="C203" s="420" t="s">
        <v>1645</v>
      </c>
      <c r="D203" s="234">
        <v>5</v>
      </c>
      <c r="E203" s="259" t="s">
        <v>211</v>
      </c>
      <c r="F203" s="260" t="s">
        <v>111</v>
      </c>
      <c r="G203" s="260" t="s">
        <v>262</v>
      </c>
      <c r="H203" s="269"/>
      <c r="I203" s="269"/>
      <c r="J203" s="269"/>
      <c r="K203" s="269"/>
      <c r="L203" s="269">
        <v>5</v>
      </c>
      <c r="M203" s="269"/>
      <c r="N203" s="268"/>
      <c r="O203" s="288"/>
      <c r="P203" s="289"/>
      <c r="Q203" s="400"/>
      <c r="R203" s="404"/>
      <c r="S203" s="290"/>
      <c r="T203" s="291"/>
      <c r="U203" s="292"/>
      <c r="V203" s="293"/>
      <c r="W203" s="537"/>
      <c r="X203" s="294"/>
      <c r="Y203" s="295"/>
      <c r="Z203" s="296"/>
      <c r="AA203" s="297"/>
      <c r="AB203" s="298"/>
      <c r="AC203" s="299"/>
      <c r="AD203" s="300"/>
      <c r="AE203" s="183">
        <v>140</v>
      </c>
      <c r="AF203" s="187">
        <f t="shared" si="87"/>
        <v>0</v>
      </c>
      <c r="AG203" s="186">
        <v>7</v>
      </c>
      <c r="AH203" s="186">
        <v>7.46</v>
      </c>
      <c r="AI203" s="435">
        <f t="shared" si="86"/>
        <v>0</v>
      </c>
      <c r="AJ203" s="441">
        <f t="shared" si="88"/>
        <v>0</v>
      </c>
      <c r="AK203" s="441">
        <f t="shared" si="89"/>
        <v>0</v>
      </c>
      <c r="AL203" s="441">
        <f t="shared" si="90"/>
        <v>0</v>
      </c>
      <c r="AM203" s="441">
        <f t="shared" si="91"/>
        <v>0</v>
      </c>
      <c r="AN203" s="441">
        <f t="shared" si="92"/>
        <v>0</v>
      </c>
      <c r="AO203" s="441">
        <f t="shared" si="93"/>
        <v>0</v>
      </c>
      <c r="AP203" s="441">
        <f t="shared" si="94"/>
        <v>0</v>
      </c>
      <c r="AQ203" s="441">
        <f t="shared" si="95"/>
        <v>0</v>
      </c>
    </row>
    <row r="204" spans="1:43" s="36" customFormat="1" ht="13.5" customHeight="1" thickBot="1">
      <c r="A204" s="368" t="s">
        <v>87</v>
      </c>
      <c r="B204" s="368"/>
      <c r="C204" s="420" t="s">
        <v>1646</v>
      </c>
      <c r="D204" s="234">
        <v>5</v>
      </c>
      <c r="E204" s="259" t="s">
        <v>211</v>
      </c>
      <c r="F204" s="260" t="s">
        <v>111</v>
      </c>
      <c r="G204" s="260" t="s">
        <v>262</v>
      </c>
      <c r="H204" s="269"/>
      <c r="I204" s="269"/>
      <c r="J204" s="269"/>
      <c r="K204" s="269"/>
      <c r="L204" s="269">
        <v>5</v>
      </c>
      <c r="M204" s="269"/>
      <c r="N204" s="268"/>
      <c r="O204" s="288"/>
      <c r="P204" s="289"/>
      <c r="Q204" s="400"/>
      <c r="R204" s="404"/>
      <c r="S204" s="290"/>
      <c r="T204" s="291"/>
      <c r="U204" s="292"/>
      <c r="V204" s="293"/>
      <c r="W204" s="537"/>
      <c r="X204" s="294"/>
      <c r="Y204" s="295"/>
      <c r="Z204" s="296"/>
      <c r="AA204" s="297"/>
      <c r="AB204" s="298"/>
      <c r="AC204" s="299"/>
      <c r="AD204" s="300"/>
      <c r="AE204" s="183">
        <v>150</v>
      </c>
      <c r="AF204" s="187">
        <f t="shared" si="87"/>
        <v>0</v>
      </c>
      <c r="AG204" s="186">
        <v>7.7</v>
      </c>
      <c r="AH204" s="186">
        <v>8.16</v>
      </c>
      <c r="AI204" s="435">
        <f t="shared" si="86"/>
        <v>0</v>
      </c>
      <c r="AJ204" s="441">
        <f t="shared" si="88"/>
        <v>0</v>
      </c>
      <c r="AK204" s="441">
        <f t="shared" si="89"/>
        <v>0</v>
      </c>
      <c r="AL204" s="441">
        <f t="shared" si="90"/>
        <v>0</v>
      </c>
      <c r="AM204" s="441">
        <f t="shared" si="91"/>
        <v>0</v>
      </c>
      <c r="AN204" s="441">
        <f t="shared" si="92"/>
        <v>0</v>
      </c>
      <c r="AO204" s="441">
        <f t="shared" si="93"/>
        <v>0</v>
      </c>
      <c r="AP204" s="441">
        <f t="shared" si="94"/>
        <v>0</v>
      </c>
      <c r="AQ204" s="441">
        <f t="shared" si="95"/>
        <v>0</v>
      </c>
    </row>
    <row r="205" spans="1:43" s="36" customFormat="1" ht="13.5" customHeight="1" thickBot="1">
      <c r="A205" s="368" t="s">
        <v>1367</v>
      </c>
      <c r="B205" s="368"/>
      <c r="C205" s="420" t="s">
        <v>1647</v>
      </c>
      <c r="D205" s="234">
        <v>5</v>
      </c>
      <c r="E205" s="259" t="s">
        <v>211</v>
      </c>
      <c r="F205" s="260" t="s">
        <v>111</v>
      </c>
      <c r="G205" s="260" t="s">
        <v>262</v>
      </c>
      <c r="H205" s="269"/>
      <c r="I205" s="269"/>
      <c r="J205" s="269"/>
      <c r="K205" s="269"/>
      <c r="L205" s="269">
        <v>5</v>
      </c>
      <c r="M205" s="269"/>
      <c r="N205" s="268"/>
      <c r="O205" s="288"/>
      <c r="P205" s="289"/>
      <c r="Q205" s="400"/>
      <c r="R205" s="404"/>
      <c r="S205" s="290"/>
      <c r="T205" s="291"/>
      <c r="U205" s="292"/>
      <c r="V205" s="293"/>
      <c r="W205" s="537"/>
      <c r="X205" s="294"/>
      <c r="Y205" s="295"/>
      <c r="Z205" s="296"/>
      <c r="AA205" s="297"/>
      <c r="AB205" s="298"/>
      <c r="AC205" s="299"/>
      <c r="AD205" s="300"/>
      <c r="AE205" s="183">
        <v>150</v>
      </c>
      <c r="AF205" s="187">
        <f t="shared" si="87"/>
        <v>0</v>
      </c>
      <c r="AG205" s="186">
        <v>7.82</v>
      </c>
      <c r="AH205" s="186">
        <v>8.2799999999999994</v>
      </c>
      <c r="AI205" s="435">
        <f t="shared" si="86"/>
        <v>0</v>
      </c>
      <c r="AJ205" s="441">
        <f t="shared" si="88"/>
        <v>0</v>
      </c>
      <c r="AK205" s="441">
        <f t="shared" si="89"/>
        <v>0</v>
      </c>
      <c r="AL205" s="441">
        <f t="shared" si="90"/>
        <v>0</v>
      </c>
      <c r="AM205" s="441">
        <f t="shared" si="91"/>
        <v>0</v>
      </c>
      <c r="AN205" s="441">
        <f t="shared" si="92"/>
        <v>0</v>
      </c>
      <c r="AO205" s="441">
        <f t="shared" si="93"/>
        <v>0</v>
      </c>
      <c r="AP205" s="441">
        <f t="shared" si="94"/>
        <v>0</v>
      </c>
      <c r="AQ205" s="441">
        <f t="shared" si="95"/>
        <v>0</v>
      </c>
    </row>
    <row r="206" spans="1:43" s="36" customFormat="1" ht="13.5" customHeight="1" thickBot="1">
      <c r="A206" s="368" t="s">
        <v>1539</v>
      </c>
      <c r="B206" s="391"/>
      <c r="C206" s="420" t="s">
        <v>1648</v>
      </c>
      <c r="D206" s="234">
        <v>2</v>
      </c>
      <c r="E206" s="259" t="s">
        <v>211</v>
      </c>
      <c r="F206" s="260" t="s">
        <v>111</v>
      </c>
      <c r="G206" s="260" t="s">
        <v>262</v>
      </c>
      <c r="H206" s="269"/>
      <c r="I206" s="269"/>
      <c r="J206" s="269"/>
      <c r="K206" s="269">
        <v>2</v>
      </c>
      <c r="L206" s="269"/>
      <c r="M206" s="269"/>
      <c r="N206" s="268"/>
      <c r="O206" s="288"/>
      <c r="P206" s="289"/>
      <c r="Q206" s="400"/>
      <c r="R206" s="404"/>
      <c r="S206" s="290"/>
      <c r="T206" s="291"/>
      <c r="U206" s="292"/>
      <c r="V206" s="293"/>
      <c r="W206" s="537"/>
      <c r="X206" s="294"/>
      <c r="Y206" s="295"/>
      <c r="Z206" s="296"/>
      <c r="AA206" s="297"/>
      <c r="AB206" s="298"/>
      <c r="AC206" s="299"/>
      <c r="AD206" s="300"/>
      <c r="AE206" s="183">
        <v>130</v>
      </c>
      <c r="AF206" s="187">
        <f t="shared" si="87"/>
        <v>0</v>
      </c>
      <c r="AG206" s="186">
        <v>5.0999999999999996</v>
      </c>
      <c r="AH206" s="186">
        <v>5.2</v>
      </c>
      <c r="AI206" s="435">
        <f t="shared" si="86"/>
        <v>0</v>
      </c>
      <c r="AJ206" s="441">
        <f t="shared" si="88"/>
        <v>0</v>
      </c>
      <c r="AK206" s="441">
        <f t="shared" si="89"/>
        <v>0</v>
      </c>
      <c r="AL206" s="441">
        <f t="shared" si="90"/>
        <v>0</v>
      </c>
      <c r="AM206" s="441">
        <f t="shared" si="91"/>
        <v>0</v>
      </c>
      <c r="AN206" s="441">
        <f t="shared" si="92"/>
        <v>0</v>
      </c>
      <c r="AO206" s="441">
        <f t="shared" si="93"/>
        <v>0</v>
      </c>
      <c r="AP206" s="441">
        <f t="shared" si="94"/>
        <v>0</v>
      </c>
      <c r="AQ206" s="441">
        <f t="shared" si="95"/>
        <v>0</v>
      </c>
    </row>
    <row r="207" spans="1:43" s="36" customFormat="1" ht="13.5" customHeight="1" thickBot="1">
      <c r="A207" s="368" t="s">
        <v>1369</v>
      </c>
      <c r="B207" s="368"/>
      <c r="C207" s="420" t="s">
        <v>1649</v>
      </c>
      <c r="D207" s="234">
        <v>5</v>
      </c>
      <c r="E207" s="259" t="s">
        <v>211</v>
      </c>
      <c r="F207" s="260" t="s">
        <v>111</v>
      </c>
      <c r="G207" s="260" t="s">
        <v>262</v>
      </c>
      <c r="H207" s="269"/>
      <c r="I207" s="269"/>
      <c r="J207" s="269"/>
      <c r="K207" s="269"/>
      <c r="L207" s="269">
        <v>5</v>
      </c>
      <c r="M207" s="269"/>
      <c r="N207" s="268"/>
      <c r="O207" s="288"/>
      <c r="P207" s="289"/>
      <c r="Q207" s="400"/>
      <c r="R207" s="404"/>
      <c r="S207" s="290"/>
      <c r="T207" s="291"/>
      <c r="U207" s="292"/>
      <c r="V207" s="293"/>
      <c r="W207" s="537"/>
      <c r="X207" s="294"/>
      <c r="Y207" s="295"/>
      <c r="Z207" s="296"/>
      <c r="AA207" s="297"/>
      <c r="AB207" s="298"/>
      <c r="AC207" s="299"/>
      <c r="AD207" s="300"/>
      <c r="AE207" s="183">
        <v>180</v>
      </c>
      <c r="AF207" s="187">
        <f t="shared" si="87"/>
        <v>0</v>
      </c>
      <c r="AG207" s="186">
        <v>9.5399999999999991</v>
      </c>
      <c r="AH207" s="186">
        <v>10</v>
      </c>
      <c r="AI207" s="435">
        <f t="shared" si="86"/>
        <v>0</v>
      </c>
      <c r="AJ207" s="441">
        <f t="shared" si="88"/>
        <v>0</v>
      </c>
      <c r="AK207" s="441">
        <f t="shared" si="89"/>
        <v>0</v>
      </c>
      <c r="AL207" s="441">
        <f t="shared" si="90"/>
        <v>0</v>
      </c>
      <c r="AM207" s="441">
        <f t="shared" si="91"/>
        <v>0</v>
      </c>
      <c r="AN207" s="441">
        <f t="shared" si="92"/>
        <v>0</v>
      </c>
      <c r="AO207" s="441">
        <f t="shared" si="93"/>
        <v>0</v>
      </c>
      <c r="AP207" s="441">
        <f t="shared" si="94"/>
        <v>0</v>
      </c>
      <c r="AQ207" s="441">
        <f t="shared" si="95"/>
        <v>0</v>
      </c>
    </row>
    <row r="208" spans="1:43" s="36" customFormat="1" ht="13.5" customHeight="1" thickBot="1">
      <c r="A208" s="368" t="s">
        <v>1370</v>
      </c>
      <c r="B208" s="368"/>
      <c r="C208" s="420" t="s">
        <v>1650</v>
      </c>
      <c r="D208" s="234">
        <v>2</v>
      </c>
      <c r="E208" s="259" t="s">
        <v>93</v>
      </c>
      <c r="F208" s="260" t="s">
        <v>111</v>
      </c>
      <c r="G208" s="260" t="s">
        <v>262</v>
      </c>
      <c r="H208" s="269"/>
      <c r="I208" s="269"/>
      <c r="J208" s="269"/>
      <c r="K208" s="269"/>
      <c r="L208" s="269"/>
      <c r="M208" s="269">
        <v>2</v>
      </c>
      <c r="N208" s="268"/>
      <c r="O208" s="288"/>
      <c r="P208" s="289"/>
      <c r="Q208" s="400"/>
      <c r="R208" s="404"/>
      <c r="S208" s="290"/>
      <c r="T208" s="291"/>
      <c r="U208" s="292"/>
      <c r="V208" s="293"/>
      <c r="W208" s="537"/>
      <c r="X208" s="294"/>
      <c r="Y208" s="295"/>
      <c r="Z208" s="296"/>
      <c r="AA208" s="297"/>
      <c r="AB208" s="298"/>
      <c r="AC208" s="299"/>
      <c r="AD208" s="300"/>
      <c r="AE208" s="183">
        <v>100</v>
      </c>
      <c r="AF208" s="187">
        <f t="shared" si="87"/>
        <v>0</v>
      </c>
      <c r="AG208" s="186">
        <v>3.67</v>
      </c>
      <c r="AH208" s="186">
        <v>4.0999999999999996</v>
      </c>
      <c r="AI208" s="435">
        <f t="shared" ref="AI208:AI234" si="113">(O208*$D208)+(P208*$D208)+(R208*$D208)+(S208*$D208)+(T208*$D208)+(U208*$D208)+(W208*$D208)+(X208*$D208)+(Y208*$D208)+(AA208*$D208)+(AB208*$D208)+(AC208*$D208)+(AD208*$D208)+(V208*$D208)+(Q208*$D208)+(Z208*$D208)</f>
        <v>0</v>
      </c>
      <c r="AJ208" s="441">
        <f t="shared" si="88"/>
        <v>0</v>
      </c>
      <c r="AK208" s="441">
        <f t="shared" si="89"/>
        <v>0</v>
      </c>
      <c r="AL208" s="441">
        <f t="shared" si="90"/>
        <v>0</v>
      </c>
      <c r="AM208" s="441">
        <f t="shared" si="91"/>
        <v>0</v>
      </c>
      <c r="AN208" s="441">
        <f t="shared" si="92"/>
        <v>0</v>
      </c>
      <c r="AO208" s="441">
        <f t="shared" si="93"/>
        <v>0</v>
      </c>
      <c r="AP208" s="441">
        <f t="shared" si="94"/>
        <v>0</v>
      </c>
      <c r="AQ208" s="441">
        <f t="shared" si="95"/>
        <v>0</v>
      </c>
    </row>
    <row r="209" spans="1:43" s="36" customFormat="1" ht="13.5" customHeight="1" thickBot="1">
      <c r="A209" s="368" t="s">
        <v>1371</v>
      </c>
      <c r="B209" s="368"/>
      <c r="C209" s="420" t="s">
        <v>1651</v>
      </c>
      <c r="D209" s="234">
        <v>5</v>
      </c>
      <c r="E209" s="259" t="s">
        <v>211</v>
      </c>
      <c r="F209" s="260" t="s">
        <v>111</v>
      </c>
      <c r="G209" s="260" t="s">
        <v>263</v>
      </c>
      <c r="H209" s="269"/>
      <c r="I209" s="269"/>
      <c r="J209" s="269"/>
      <c r="K209" s="269"/>
      <c r="L209" s="269">
        <v>5</v>
      </c>
      <c r="M209" s="269"/>
      <c r="N209" s="268"/>
      <c r="O209" s="288"/>
      <c r="P209" s="289"/>
      <c r="Q209" s="400"/>
      <c r="R209" s="404"/>
      <c r="S209" s="290"/>
      <c r="T209" s="291"/>
      <c r="U209" s="292"/>
      <c r="V209" s="293"/>
      <c r="W209" s="537"/>
      <c r="X209" s="294"/>
      <c r="Y209" s="295"/>
      <c r="Z209" s="296"/>
      <c r="AA209" s="297"/>
      <c r="AB209" s="298"/>
      <c r="AC209" s="299"/>
      <c r="AD209" s="300"/>
      <c r="AE209" s="183">
        <v>190</v>
      </c>
      <c r="AF209" s="187">
        <f t="shared" si="87"/>
        <v>0</v>
      </c>
      <c r="AG209" s="186">
        <v>10.28</v>
      </c>
      <c r="AH209" s="186">
        <v>10.8</v>
      </c>
      <c r="AI209" s="435">
        <f t="shared" si="113"/>
        <v>0</v>
      </c>
      <c r="AJ209" s="441">
        <f t="shared" si="88"/>
        <v>0</v>
      </c>
      <c r="AK209" s="441">
        <f t="shared" si="89"/>
        <v>0</v>
      </c>
      <c r="AL209" s="441">
        <f t="shared" si="90"/>
        <v>0</v>
      </c>
      <c r="AM209" s="441">
        <f t="shared" si="91"/>
        <v>0</v>
      </c>
      <c r="AN209" s="441">
        <f t="shared" si="92"/>
        <v>0</v>
      </c>
      <c r="AO209" s="441">
        <f t="shared" si="93"/>
        <v>0</v>
      </c>
      <c r="AP209" s="441">
        <f t="shared" si="94"/>
        <v>0</v>
      </c>
      <c r="AQ209" s="441">
        <f t="shared" si="95"/>
        <v>0</v>
      </c>
    </row>
    <row r="210" spans="1:43" s="36" customFormat="1" ht="13.5" customHeight="1" thickBot="1">
      <c r="A210" s="368" t="s">
        <v>1372</v>
      </c>
      <c r="B210" s="368"/>
      <c r="C210" s="420" t="s">
        <v>1652</v>
      </c>
      <c r="D210" s="234">
        <v>5</v>
      </c>
      <c r="E210" s="259" t="s">
        <v>211</v>
      </c>
      <c r="F210" s="260" t="s">
        <v>111</v>
      </c>
      <c r="G210" s="260" t="s">
        <v>263</v>
      </c>
      <c r="H210" s="269"/>
      <c r="I210" s="269"/>
      <c r="J210" s="269"/>
      <c r="K210" s="269"/>
      <c r="L210" s="269">
        <v>5</v>
      </c>
      <c r="M210" s="269"/>
      <c r="N210" s="268"/>
      <c r="O210" s="288"/>
      <c r="P210" s="289"/>
      <c r="Q210" s="400"/>
      <c r="R210" s="404"/>
      <c r="S210" s="290"/>
      <c r="T210" s="291"/>
      <c r="U210" s="292"/>
      <c r="V210" s="293"/>
      <c r="W210" s="537"/>
      <c r="X210" s="294"/>
      <c r="Y210" s="295"/>
      <c r="Z210" s="296"/>
      <c r="AA210" s="297"/>
      <c r="AB210" s="298"/>
      <c r="AC210" s="299"/>
      <c r="AD210" s="300"/>
      <c r="AE210" s="183">
        <v>200</v>
      </c>
      <c r="AF210" s="187">
        <f t="shared" si="87"/>
        <v>0</v>
      </c>
      <c r="AG210" s="186">
        <v>10.7</v>
      </c>
      <c r="AH210" s="186">
        <v>11.2</v>
      </c>
      <c r="AI210" s="435">
        <f t="shared" si="113"/>
        <v>0</v>
      </c>
      <c r="AJ210" s="441">
        <f t="shared" si="88"/>
        <v>0</v>
      </c>
      <c r="AK210" s="441">
        <f t="shared" si="89"/>
        <v>0</v>
      </c>
      <c r="AL210" s="441">
        <f t="shared" si="90"/>
        <v>0</v>
      </c>
      <c r="AM210" s="441">
        <f t="shared" si="91"/>
        <v>0</v>
      </c>
      <c r="AN210" s="441">
        <f t="shared" si="92"/>
        <v>0</v>
      </c>
      <c r="AO210" s="441">
        <f t="shared" si="93"/>
        <v>0</v>
      </c>
      <c r="AP210" s="441">
        <f t="shared" si="94"/>
        <v>0</v>
      </c>
      <c r="AQ210" s="441">
        <f t="shared" si="95"/>
        <v>0</v>
      </c>
    </row>
    <row r="211" spans="1:43" s="36" customFormat="1" ht="13.5" customHeight="1" thickBot="1">
      <c r="A211" s="368" t="s">
        <v>307</v>
      </c>
      <c r="B211" s="368"/>
      <c r="C211" s="420" t="s">
        <v>1653</v>
      </c>
      <c r="D211" s="234">
        <v>10</v>
      </c>
      <c r="E211" s="259" t="s">
        <v>125</v>
      </c>
      <c r="F211" s="260" t="s">
        <v>111</v>
      </c>
      <c r="G211" s="260" t="s">
        <v>265</v>
      </c>
      <c r="H211" s="269"/>
      <c r="I211" s="269"/>
      <c r="J211" s="269">
        <v>10</v>
      </c>
      <c r="K211" s="269"/>
      <c r="L211" s="269"/>
      <c r="M211" s="269"/>
      <c r="N211" s="268"/>
      <c r="O211" s="288"/>
      <c r="P211" s="289"/>
      <c r="Q211" s="400"/>
      <c r="R211" s="404"/>
      <c r="S211" s="290"/>
      <c r="T211" s="291"/>
      <c r="U211" s="292"/>
      <c r="V211" s="293"/>
      <c r="W211" s="537"/>
      <c r="X211" s="294"/>
      <c r="Y211" s="295"/>
      <c r="Z211" s="296"/>
      <c r="AA211" s="297"/>
      <c r="AB211" s="298"/>
      <c r="AC211" s="299"/>
      <c r="AD211" s="300"/>
      <c r="AE211" s="183">
        <v>72.5</v>
      </c>
      <c r="AF211" s="187">
        <f t="shared" si="87"/>
        <v>0</v>
      </c>
      <c r="AG211" s="186">
        <v>1.68</v>
      </c>
      <c r="AH211" s="186">
        <v>1.9707142857142856</v>
      </c>
      <c r="AI211" s="435">
        <f t="shared" si="113"/>
        <v>0</v>
      </c>
      <c r="AJ211" s="441">
        <f t="shared" si="88"/>
        <v>0</v>
      </c>
      <c r="AK211" s="441">
        <f t="shared" si="89"/>
        <v>0</v>
      </c>
      <c r="AL211" s="441">
        <f t="shared" si="90"/>
        <v>0</v>
      </c>
      <c r="AM211" s="441">
        <f t="shared" si="91"/>
        <v>0</v>
      </c>
      <c r="AN211" s="441">
        <f t="shared" si="92"/>
        <v>0</v>
      </c>
      <c r="AO211" s="441">
        <f t="shared" si="93"/>
        <v>0</v>
      </c>
      <c r="AP211" s="441">
        <f t="shared" si="94"/>
        <v>0</v>
      </c>
      <c r="AQ211" s="441">
        <f t="shared" si="95"/>
        <v>0</v>
      </c>
    </row>
    <row r="212" spans="1:43" s="36" customFormat="1" ht="13.5" customHeight="1" thickBot="1">
      <c r="A212" s="368" t="s">
        <v>308</v>
      </c>
      <c r="B212" s="368"/>
      <c r="C212" s="420" t="s">
        <v>1654</v>
      </c>
      <c r="D212" s="234">
        <v>10</v>
      </c>
      <c r="E212" s="259" t="s">
        <v>125</v>
      </c>
      <c r="F212" s="260" t="s">
        <v>111</v>
      </c>
      <c r="G212" s="260" t="s">
        <v>265</v>
      </c>
      <c r="H212" s="269"/>
      <c r="I212" s="269"/>
      <c r="J212" s="269">
        <v>10</v>
      </c>
      <c r="K212" s="269"/>
      <c r="L212" s="269"/>
      <c r="M212" s="269"/>
      <c r="N212" s="268"/>
      <c r="O212" s="288"/>
      <c r="P212" s="289"/>
      <c r="Q212" s="400"/>
      <c r="R212" s="404"/>
      <c r="S212" s="290"/>
      <c r="T212" s="291"/>
      <c r="U212" s="292"/>
      <c r="V212" s="293"/>
      <c r="W212" s="537"/>
      <c r="X212" s="294"/>
      <c r="Y212" s="295"/>
      <c r="Z212" s="296"/>
      <c r="AA212" s="297"/>
      <c r="AB212" s="298"/>
      <c r="AC212" s="299"/>
      <c r="AD212" s="300"/>
      <c r="AE212" s="183">
        <v>75</v>
      </c>
      <c r="AF212" s="187">
        <f t="shared" si="87"/>
        <v>0</v>
      </c>
      <c r="AG212" s="186">
        <v>1.58</v>
      </c>
      <c r="AH212" s="186">
        <v>1.8707142857142858</v>
      </c>
      <c r="AI212" s="435">
        <f t="shared" si="113"/>
        <v>0</v>
      </c>
      <c r="AJ212" s="441">
        <f t="shared" si="88"/>
        <v>0</v>
      </c>
      <c r="AK212" s="441">
        <f t="shared" si="89"/>
        <v>0</v>
      </c>
      <c r="AL212" s="441">
        <f t="shared" si="90"/>
        <v>0</v>
      </c>
      <c r="AM212" s="441">
        <f t="shared" si="91"/>
        <v>0</v>
      </c>
      <c r="AN212" s="441">
        <f t="shared" si="92"/>
        <v>0</v>
      </c>
      <c r="AO212" s="441">
        <f t="shared" si="93"/>
        <v>0</v>
      </c>
      <c r="AP212" s="441">
        <f t="shared" si="94"/>
        <v>0</v>
      </c>
      <c r="AQ212" s="441">
        <f t="shared" si="95"/>
        <v>0</v>
      </c>
    </row>
    <row r="213" spans="1:43" s="36" customFormat="1" ht="13.5" customHeight="1" thickBot="1">
      <c r="A213" s="368" t="s">
        <v>1373</v>
      </c>
      <c r="B213" s="368"/>
      <c r="C213" s="420" t="s">
        <v>1655</v>
      </c>
      <c r="D213" s="234">
        <v>10</v>
      </c>
      <c r="E213" s="259" t="s">
        <v>125</v>
      </c>
      <c r="F213" s="260" t="s">
        <v>111</v>
      </c>
      <c r="G213" s="260" t="s">
        <v>265</v>
      </c>
      <c r="H213" s="269"/>
      <c r="I213" s="269"/>
      <c r="J213" s="269">
        <v>10</v>
      </c>
      <c r="K213" s="269"/>
      <c r="L213" s="269"/>
      <c r="M213" s="269"/>
      <c r="N213" s="268"/>
      <c r="O213" s="288"/>
      <c r="P213" s="289"/>
      <c r="Q213" s="400"/>
      <c r="R213" s="404"/>
      <c r="S213" s="290"/>
      <c r="T213" s="291"/>
      <c r="U213" s="292"/>
      <c r="V213" s="293"/>
      <c r="W213" s="537"/>
      <c r="X213" s="294"/>
      <c r="Y213" s="295"/>
      <c r="Z213" s="296"/>
      <c r="AA213" s="297"/>
      <c r="AB213" s="298"/>
      <c r="AC213" s="299"/>
      <c r="AD213" s="300"/>
      <c r="AE213" s="183">
        <v>75</v>
      </c>
      <c r="AF213" s="187">
        <f t="shared" si="87"/>
        <v>0</v>
      </c>
      <c r="AG213" s="186">
        <v>1.75</v>
      </c>
      <c r="AH213" s="186">
        <v>2.0407142857142859</v>
      </c>
      <c r="AI213" s="435">
        <f t="shared" si="113"/>
        <v>0</v>
      </c>
      <c r="AJ213" s="441">
        <f t="shared" si="88"/>
        <v>0</v>
      </c>
      <c r="AK213" s="441">
        <f t="shared" si="89"/>
        <v>0</v>
      </c>
      <c r="AL213" s="441">
        <f t="shared" si="90"/>
        <v>0</v>
      </c>
      <c r="AM213" s="441">
        <f t="shared" si="91"/>
        <v>0</v>
      </c>
      <c r="AN213" s="441">
        <f t="shared" si="92"/>
        <v>0</v>
      </c>
      <c r="AO213" s="441">
        <f t="shared" si="93"/>
        <v>0</v>
      </c>
      <c r="AP213" s="441">
        <f t="shared" si="94"/>
        <v>0</v>
      </c>
      <c r="AQ213" s="441">
        <f t="shared" si="95"/>
        <v>0</v>
      </c>
    </row>
    <row r="214" spans="1:43" s="36" customFormat="1" ht="13.5" customHeight="1" thickBot="1">
      <c r="A214" s="368" t="s">
        <v>1374</v>
      </c>
      <c r="B214" s="368"/>
      <c r="C214" s="420" t="s">
        <v>1656</v>
      </c>
      <c r="D214" s="234">
        <v>10</v>
      </c>
      <c r="E214" s="259" t="s">
        <v>125</v>
      </c>
      <c r="F214" s="260" t="s">
        <v>111</v>
      </c>
      <c r="G214" s="260" t="s">
        <v>265</v>
      </c>
      <c r="H214" s="269"/>
      <c r="I214" s="269"/>
      <c r="J214" s="269">
        <v>10</v>
      </c>
      <c r="K214" s="269"/>
      <c r="L214" s="269"/>
      <c r="M214" s="269"/>
      <c r="N214" s="268"/>
      <c r="O214" s="288"/>
      <c r="P214" s="289"/>
      <c r="Q214" s="400"/>
      <c r="R214" s="404"/>
      <c r="S214" s="290"/>
      <c r="T214" s="291"/>
      <c r="U214" s="292"/>
      <c r="V214" s="293"/>
      <c r="W214" s="537"/>
      <c r="X214" s="294"/>
      <c r="Y214" s="295"/>
      <c r="Z214" s="296"/>
      <c r="AA214" s="297"/>
      <c r="AB214" s="298"/>
      <c r="AC214" s="299"/>
      <c r="AD214" s="300"/>
      <c r="AE214" s="183">
        <v>75</v>
      </c>
      <c r="AF214" s="187">
        <f t="shared" si="87"/>
        <v>0</v>
      </c>
      <c r="AG214" s="186">
        <v>1.6</v>
      </c>
      <c r="AH214" s="186">
        <v>1.8907142857142858</v>
      </c>
      <c r="AI214" s="435">
        <f t="shared" si="113"/>
        <v>0</v>
      </c>
      <c r="AJ214" s="441">
        <f t="shared" si="88"/>
        <v>0</v>
      </c>
      <c r="AK214" s="441">
        <f t="shared" si="89"/>
        <v>0</v>
      </c>
      <c r="AL214" s="441">
        <f t="shared" si="90"/>
        <v>0</v>
      </c>
      <c r="AM214" s="441">
        <f t="shared" si="91"/>
        <v>0</v>
      </c>
      <c r="AN214" s="441">
        <f t="shared" si="92"/>
        <v>0</v>
      </c>
      <c r="AO214" s="441">
        <f t="shared" si="93"/>
        <v>0</v>
      </c>
      <c r="AP214" s="441">
        <f t="shared" si="94"/>
        <v>0</v>
      </c>
      <c r="AQ214" s="441">
        <f t="shared" si="95"/>
        <v>0</v>
      </c>
    </row>
    <row r="215" spans="1:43" s="36" customFormat="1" ht="13.5" customHeight="1" thickBot="1">
      <c r="A215" s="368" t="s">
        <v>1375</v>
      </c>
      <c r="B215" s="368"/>
      <c r="C215" s="420" t="s">
        <v>1657</v>
      </c>
      <c r="D215" s="234">
        <v>10</v>
      </c>
      <c r="E215" s="259" t="s">
        <v>90</v>
      </c>
      <c r="F215" s="260" t="s">
        <v>111</v>
      </c>
      <c r="G215" s="260" t="s">
        <v>265</v>
      </c>
      <c r="H215" s="269"/>
      <c r="I215" s="269"/>
      <c r="J215" s="269">
        <v>10</v>
      </c>
      <c r="K215" s="269"/>
      <c r="L215" s="269"/>
      <c r="M215" s="269"/>
      <c r="N215" s="268"/>
      <c r="O215" s="288"/>
      <c r="P215" s="289"/>
      <c r="Q215" s="400"/>
      <c r="R215" s="404"/>
      <c r="S215" s="290"/>
      <c r="T215" s="291"/>
      <c r="U215" s="292"/>
      <c r="V215" s="293"/>
      <c r="W215" s="537"/>
      <c r="X215" s="294"/>
      <c r="Y215" s="295"/>
      <c r="Z215" s="296"/>
      <c r="AA215" s="297"/>
      <c r="AB215" s="298"/>
      <c r="AC215" s="299"/>
      <c r="AD215" s="300"/>
      <c r="AE215" s="183">
        <v>75</v>
      </c>
      <c r="AF215" s="187">
        <f t="shared" si="87"/>
        <v>0</v>
      </c>
      <c r="AG215" s="186">
        <v>2.08</v>
      </c>
      <c r="AH215" s="186">
        <v>2.2999999999999998</v>
      </c>
      <c r="AI215" s="435">
        <f t="shared" si="113"/>
        <v>0</v>
      </c>
      <c r="AJ215" s="441">
        <f t="shared" si="88"/>
        <v>0</v>
      </c>
      <c r="AK215" s="441">
        <f t="shared" si="89"/>
        <v>0</v>
      </c>
      <c r="AL215" s="441">
        <f t="shared" si="90"/>
        <v>0</v>
      </c>
      <c r="AM215" s="441">
        <f t="shared" si="91"/>
        <v>0</v>
      </c>
      <c r="AN215" s="441">
        <f t="shared" si="92"/>
        <v>0</v>
      </c>
      <c r="AO215" s="441">
        <f t="shared" si="93"/>
        <v>0</v>
      </c>
      <c r="AP215" s="441">
        <f t="shared" si="94"/>
        <v>0</v>
      </c>
      <c r="AQ215" s="441">
        <f t="shared" si="95"/>
        <v>0</v>
      </c>
    </row>
    <row r="216" spans="1:43" s="36" customFormat="1" ht="13.5" customHeight="1" thickBot="1">
      <c r="A216" s="368" t="s">
        <v>309</v>
      </c>
      <c r="B216" s="368"/>
      <c r="C216" s="420" t="s">
        <v>1658</v>
      </c>
      <c r="D216" s="234">
        <v>10</v>
      </c>
      <c r="E216" s="259" t="s">
        <v>125</v>
      </c>
      <c r="F216" s="260" t="s">
        <v>111</v>
      </c>
      <c r="G216" s="260" t="s">
        <v>265</v>
      </c>
      <c r="H216" s="269"/>
      <c r="I216" s="269"/>
      <c r="J216" s="269">
        <v>10</v>
      </c>
      <c r="K216" s="269"/>
      <c r="L216" s="269"/>
      <c r="M216" s="269"/>
      <c r="N216" s="268"/>
      <c r="O216" s="288"/>
      <c r="P216" s="289"/>
      <c r="Q216" s="400"/>
      <c r="R216" s="404"/>
      <c r="S216" s="290"/>
      <c r="T216" s="291"/>
      <c r="U216" s="292"/>
      <c r="V216" s="293"/>
      <c r="W216" s="537"/>
      <c r="X216" s="294"/>
      <c r="Y216" s="295"/>
      <c r="Z216" s="296"/>
      <c r="AA216" s="297"/>
      <c r="AB216" s="298"/>
      <c r="AC216" s="299"/>
      <c r="AD216" s="300"/>
      <c r="AE216" s="183">
        <v>87.5</v>
      </c>
      <c r="AF216" s="187">
        <f t="shared" si="87"/>
        <v>0</v>
      </c>
      <c r="AG216" s="186">
        <v>2.38</v>
      </c>
      <c r="AH216" s="186">
        <v>2.6707142857142858</v>
      </c>
      <c r="AI216" s="435">
        <f t="shared" si="113"/>
        <v>0</v>
      </c>
      <c r="AJ216" s="441">
        <f t="shared" si="88"/>
        <v>0</v>
      </c>
      <c r="AK216" s="441">
        <f t="shared" si="89"/>
        <v>0</v>
      </c>
      <c r="AL216" s="441">
        <f t="shared" si="90"/>
        <v>0</v>
      </c>
      <c r="AM216" s="441">
        <f t="shared" si="91"/>
        <v>0</v>
      </c>
      <c r="AN216" s="441">
        <f t="shared" si="92"/>
        <v>0</v>
      </c>
      <c r="AO216" s="441">
        <f t="shared" si="93"/>
        <v>0</v>
      </c>
      <c r="AP216" s="441">
        <f t="shared" si="94"/>
        <v>0</v>
      </c>
      <c r="AQ216" s="441">
        <f t="shared" si="95"/>
        <v>0</v>
      </c>
    </row>
    <row r="217" spans="1:43" s="36" customFormat="1" ht="13.5" customHeight="1" thickBot="1">
      <c r="A217" s="368" t="s">
        <v>310</v>
      </c>
      <c r="B217" s="368"/>
      <c r="C217" s="420" t="s">
        <v>1659</v>
      </c>
      <c r="D217" s="234">
        <v>10</v>
      </c>
      <c r="E217" s="259" t="s">
        <v>125</v>
      </c>
      <c r="F217" s="260" t="s">
        <v>111</v>
      </c>
      <c r="G217" s="260" t="s">
        <v>265</v>
      </c>
      <c r="H217" s="269"/>
      <c r="I217" s="269"/>
      <c r="J217" s="269">
        <v>10</v>
      </c>
      <c r="K217" s="269"/>
      <c r="L217" s="269"/>
      <c r="M217" s="269"/>
      <c r="N217" s="268"/>
      <c r="O217" s="288"/>
      <c r="P217" s="289"/>
      <c r="Q217" s="400"/>
      <c r="R217" s="404"/>
      <c r="S217" s="290"/>
      <c r="T217" s="291"/>
      <c r="U217" s="292"/>
      <c r="V217" s="293"/>
      <c r="W217" s="537"/>
      <c r="X217" s="294"/>
      <c r="Y217" s="295"/>
      <c r="Z217" s="296"/>
      <c r="AA217" s="297"/>
      <c r="AB217" s="298"/>
      <c r="AC217" s="299"/>
      <c r="AD217" s="300"/>
      <c r="AE217" s="183">
        <v>87.5</v>
      </c>
      <c r="AF217" s="187">
        <f t="shared" si="87"/>
        <v>0</v>
      </c>
      <c r="AG217" s="186">
        <v>2.68</v>
      </c>
      <c r="AH217" s="186">
        <v>2.9707142857142861</v>
      </c>
      <c r="AI217" s="435">
        <f t="shared" si="113"/>
        <v>0</v>
      </c>
      <c r="AJ217" s="441">
        <f t="shared" si="88"/>
        <v>0</v>
      </c>
      <c r="AK217" s="441">
        <f t="shared" si="89"/>
        <v>0</v>
      </c>
      <c r="AL217" s="441">
        <f t="shared" si="90"/>
        <v>0</v>
      </c>
      <c r="AM217" s="441">
        <f t="shared" si="91"/>
        <v>0</v>
      </c>
      <c r="AN217" s="441">
        <f t="shared" si="92"/>
        <v>0</v>
      </c>
      <c r="AO217" s="441">
        <f t="shared" si="93"/>
        <v>0</v>
      </c>
      <c r="AP217" s="441">
        <f t="shared" si="94"/>
        <v>0</v>
      </c>
      <c r="AQ217" s="441">
        <f t="shared" si="95"/>
        <v>0</v>
      </c>
    </row>
    <row r="218" spans="1:43" s="36" customFormat="1" ht="13.5" customHeight="1" thickBot="1">
      <c r="A218" s="368" t="s">
        <v>311</v>
      </c>
      <c r="B218" s="368"/>
      <c r="C218" s="420" t="s">
        <v>1660</v>
      </c>
      <c r="D218" s="234">
        <v>10</v>
      </c>
      <c r="E218" s="259" t="s">
        <v>125</v>
      </c>
      <c r="F218" s="260" t="s">
        <v>111</v>
      </c>
      <c r="G218" s="260" t="s">
        <v>265</v>
      </c>
      <c r="H218" s="269"/>
      <c r="I218" s="269"/>
      <c r="J218" s="269">
        <v>10</v>
      </c>
      <c r="K218" s="269"/>
      <c r="L218" s="269"/>
      <c r="M218" s="269"/>
      <c r="N218" s="268"/>
      <c r="O218" s="288"/>
      <c r="P218" s="289"/>
      <c r="Q218" s="400"/>
      <c r="R218" s="404"/>
      <c r="S218" s="290"/>
      <c r="T218" s="291"/>
      <c r="U218" s="292"/>
      <c r="V218" s="293"/>
      <c r="W218" s="537"/>
      <c r="X218" s="294"/>
      <c r="Y218" s="295"/>
      <c r="Z218" s="296"/>
      <c r="AA218" s="297"/>
      <c r="AB218" s="298"/>
      <c r="AC218" s="299"/>
      <c r="AD218" s="300"/>
      <c r="AE218" s="183">
        <v>92.5</v>
      </c>
      <c r="AF218" s="187">
        <f t="shared" si="87"/>
        <v>0</v>
      </c>
      <c r="AG218" s="186">
        <v>2.72</v>
      </c>
      <c r="AH218" s="186">
        <v>3.0316666666666667</v>
      </c>
      <c r="AI218" s="435">
        <f t="shared" si="113"/>
        <v>0</v>
      </c>
      <c r="AJ218" s="441">
        <f t="shared" si="88"/>
        <v>0</v>
      </c>
      <c r="AK218" s="441">
        <f t="shared" si="89"/>
        <v>0</v>
      </c>
      <c r="AL218" s="441">
        <f t="shared" si="90"/>
        <v>0</v>
      </c>
      <c r="AM218" s="441">
        <f t="shared" si="91"/>
        <v>0</v>
      </c>
      <c r="AN218" s="441">
        <f t="shared" si="92"/>
        <v>0</v>
      </c>
      <c r="AO218" s="441">
        <f t="shared" si="93"/>
        <v>0</v>
      </c>
      <c r="AP218" s="441">
        <f t="shared" si="94"/>
        <v>0</v>
      </c>
      <c r="AQ218" s="441">
        <f t="shared" si="95"/>
        <v>0</v>
      </c>
    </row>
    <row r="219" spans="1:43" s="36" customFormat="1" ht="13.5" customHeight="1" thickBot="1">
      <c r="A219" s="368" t="s">
        <v>312</v>
      </c>
      <c r="B219" s="368"/>
      <c r="C219" s="420" t="s">
        <v>1661</v>
      </c>
      <c r="D219" s="234">
        <v>10</v>
      </c>
      <c r="E219" s="259" t="s">
        <v>125</v>
      </c>
      <c r="F219" s="260" t="s">
        <v>111</v>
      </c>
      <c r="G219" s="260" t="s">
        <v>265</v>
      </c>
      <c r="H219" s="269"/>
      <c r="I219" s="269"/>
      <c r="J219" s="269">
        <v>10</v>
      </c>
      <c r="K219" s="269"/>
      <c r="L219" s="269"/>
      <c r="M219" s="269"/>
      <c r="N219" s="268"/>
      <c r="O219" s="288"/>
      <c r="P219" s="289"/>
      <c r="Q219" s="400"/>
      <c r="R219" s="404"/>
      <c r="S219" s="290"/>
      <c r="T219" s="291"/>
      <c r="U219" s="292"/>
      <c r="V219" s="293"/>
      <c r="W219" s="537"/>
      <c r="X219" s="294"/>
      <c r="Y219" s="295"/>
      <c r="Z219" s="296"/>
      <c r="AA219" s="297"/>
      <c r="AB219" s="298"/>
      <c r="AC219" s="299"/>
      <c r="AD219" s="300"/>
      <c r="AE219" s="183">
        <v>92.5</v>
      </c>
      <c r="AF219" s="187">
        <f t="shared" si="87"/>
        <v>0</v>
      </c>
      <c r="AG219" s="186">
        <v>2.76</v>
      </c>
      <c r="AH219" s="186">
        <v>3.0507142857142857</v>
      </c>
      <c r="AI219" s="435">
        <f t="shared" si="113"/>
        <v>0</v>
      </c>
      <c r="AJ219" s="441">
        <f t="shared" si="88"/>
        <v>0</v>
      </c>
      <c r="AK219" s="441">
        <f t="shared" si="89"/>
        <v>0</v>
      </c>
      <c r="AL219" s="441">
        <f t="shared" si="90"/>
        <v>0</v>
      </c>
      <c r="AM219" s="441">
        <f t="shared" si="91"/>
        <v>0</v>
      </c>
      <c r="AN219" s="441">
        <f t="shared" si="92"/>
        <v>0</v>
      </c>
      <c r="AO219" s="441">
        <f t="shared" si="93"/>
        <v>0</v>
      </c>
      <c r="AP219" s="441">
        <f t="shared" si="94"/>
        <v>0</v>
      </c>
      <c r="AQ219" s="441">
        <f t="shared" si="95"/>
        <v>0</v>
      </c>
    </row>
    <row r="220" spans="1:43" s="36" customFormat="1" ht="13.5" customHeight="1" thickBot="1">
      <c r="A220" s="368" t="s">
        <v>1376</v>
      </c>
      <c r="B220" s="368"/>
      <c r="C220" s="420" t="s">
        <v>1662</v>
      </c>
      <c r="D220" s="234">
        <v>10</v>
      </c>
      <c r="E220" s="259" t="s">
        <v>91</v>
      </c>
      <c r="F220" s="260" t="s">
        <v>111</v>
      </c>
      <c r="G220" s="260" t="s">
        <v>265</v>
      </c>
      <c r="H220" s="269"/>
      <c r="I220" s="269"/>
      <c r="J220" s="269"/>
      <c r="K220" s="269">
        <v>10</v>
      </c>
      <c r="L220" s="269"/>
      <c r="M220" s="269"/>
      <c r="N220" s="268"/>
      <c r="O220" s="288"/>
      <c r="P220" s="289"/>
      <c r="Q220" s="400"/>
      <c r="R220" s="404"/>
      <c r="S220" s="290"/>
      <c r="T220" s="291"/>
      <c r="U220" s="292"/>
      <c r="V220" s="293"/>
      <c r="W220" s="537"/>
      <c r="X220" s="294"/>
      <c r="Y220" s="295"/>
      <c r="Z220" s="296"/>
      <c r="AA220" s="297"/>
      <c r="AB220" s="298"/>
      <c r="AC220" s="299"/>
      <c r="AD220" s="300"/>
      <c r="AE220" s="183">
        <v>95</v>
      </c>
      <c r="AF220" s="187">
        <f t="shared" si="87"/>
        <v>0</v>
      </c>
      <c r="AG220" s="186">
        <v>3.24</v>
      </c>
      <c r="AH220" s="186">
        <v>3.4</v>
      </c>
      <c r="AI220" s="435">
        <f t="shared" si="113"/>
        <v>0</v>
      </c>
      <c r="AJ220" s="441">
        <f t="shared" si="88"/>
        <v>0</v>
      </c>
      <c r="AK220" s="441">
        <f t="shared" si="89"/>
        <v>0</v>
      </c>
      <c r="AL220" s="441">
        <f t="shared" si="90"/>
        <v>0</v>
      </c>
      <c r="AM220" s="441">
        <f t="shared" si="91"/>
        <v>0</v>
      </c>
      <c r="AN220" s="441">
        <f t="shared" si="92"/>
        <v>0</v>
      </c>
      <c r="AO220" s="441">
        <f t="shared" si="93"/>
        <v>0</v>
      </c>
      <c r="AP220" s="441">
        <f t="shared" si="94"/>
        <v>0</v>
      </c>
      <c r="AQ220" s="441">
        <f t="shared" si="95"/>
        <v>0</v>
      </c>
    </row>
    <row r="221" spans="1:43" s="36" customFormat="1" ht="13.5" customHeight="1" thickBot="1">
      <c r="A221" s="368" t="s">
        <v>313</v>
      </c>
      <c r="B221" s="368"/>
      <c r="C221" s="420" t="s">
        <v>1663</v>
      </c>
      <c r="D221" s="234">
        <v>10</v>
      </c>
      <c r="E221" s="259" t="s">
        <v>91</v>
      </c>
      <c r="F221" s="260" t="s">
        <v>111</v>
      </c>
      <c r="G221" s="260" t="s">
        <v>265</v>
      </c>
      <c r="H221" s="269"/>
      <c r="I221" s="269"/>
      <c r="J221" s="269"/>
      <c r="K221" s="269">
        <v>10</v>
      </c>
      <c r="L221" s="269"/>
      <c r="M221" s="269"/>
      <c r="N221" s="268"/>
      <c r="O221" s="288"/>
      <c r="P221" s="289"/>
      <c r="Q221" s="400"/>
      <c r="R221" s="404"/>
      <c r="S221" s="290"/>
      <c r="T221" s="291"/>
      <c r="U221" s="292"/>
      <c r="V221" s="293"/>
      <c r="W221" s="537"/>
      <c r="X221" s="294"/>
      <c r="Y221" s="295"/>
      <c r="Z221" s="296"/>
      <c r="AA221" s="297"/>
      <c r="AB221" s="298"/>
      <c r="AC221" s="299"/>
      <c r="AD221" s="300"/>
      <c r="AE221" s="183">
        <v>120</v>
      </c>
      <c r="AF221" s="187">
        <f t="shared" si="87"/>
        <v>0</v>
      </c>
      <c r="AG221" s="186">
        <v>4.66</v>
      </c>
      <c r="AH221" s="186">
        <v>5.0999999999999996</v>
      </c>
      <c r="AI221" s="435">
        <f t="shared" si="113"/>
        <v>0</v>
      </c>
      <c r="AJ221" s="441">
        <f t="shared" si="88"/>
        <v>0</v>
      </c>
      <c r="AK221" s="441">
        <f t="shared" si="89"/>
        <v>0</v>
      </c>
      <c r="AL221" s="441">
        <f t="shared" si="90"/>
        <v>0</v>
      </c>
      <c r="AM221" s="441">
        <f t="shared" si="91"/>
        <v>0</v>
      </c>
      <c r="AN221" s="441">
        <f t="shared" si="92"/>
        <v>0</v>
      </c>
      <c r="AO221" s="441">
        <f t="shared" si="93"/>
        <v>0</v>
      </c>
      <c r="AP221" s="441">
        <f t="shared" si="94"/>
        <v>0</v>
      </c>
      <c r="AQ221" s="441">
        <f t="shared" si="95"/>
        <v>0</v>
      </c>
    </row>
    <row r="222" spans="1:43" s="36" customFormat="1" ht="13.5" customHeight="1" thickBot="1">
      <c r="A222" s="368" t="s">
        <v>1377</v>
      </c>
      <c r="B222" s="368"/>
      <c r="C222" s="420" t="s">
        <v>1664</v>
      </c>
      <c r="D222" s="234">
        <v>10</v>
      </c>
      <c r="E222" s="259" t="s">
        <v>208</v>
      </c>
      <c r="F222" s="260" t="s">
        <v>111</v>
      </c>
      <c r="G222" s="260" t="s">
        <v>265</v>
      </c>
      <c r="H222" s="269"/>
      <c r="I222" s="269"/>
      <c r="J222" s="269"/>
      <c r="K222" s="269">
        <v>10</v>
      </c>
      <c r="L222" s="269"/>
      <c r="M222" s="269"/>
      <c r="N222" s="268"/>
      <c r="O222" s="288"/>
      <c r="P222" s="289"/>
      <c r="Q222" s="400"/>
      <c r="R222" s="404"/>
      <c r="S222" s="290"/>
      <c r="T222" s="291"/>
      <c r="U222" s="292"/>
      <c r="V222" s="293"/>
      <c r="W222" s="537"/>
      <c r="X222" s="294"/>
      <c r="Y222" s="295"/>
      <c r="Z222" s="296"/>
      <c r="AA222" s="297"/>
      <c r="AB222" s="298"/>
      <c r="AC222" s="299"/>
      <c r="AD222" s="300"/>
      <c r="AE222" s="183">
        <v>120</v>
      </c>
      <c r="AF222" s="187">
        <f t="shared" si="87"/>
        <v>0</v>
      </c>
      <c r="AG222" s="186">
        <v>4.68</v>
      </c>
      <c r="AH222" s="186">
        <v>5.0999999999999996</v>
      </c>
      <c r="AI222" s="435">
        <f t="shared" si="113"/>
        <v>0</v>
      </c>
      <c r="AJ222" s="441">
        <f t="shared" si="88"/>
        <v>0</v>
      </c>
      <c r="AK222" s="441">
        <f t="shared" si="89"/>
        <v>0</v>
      </c>
      <c r="AL222" s="441">
        <f t="shared" si="90"/>
        <v>0</v>
      </c>
      <c r="AM222" s="441">
        <f t="shared" si="91"/>
        <v>0</v>
      </c>
      <c r="AN222" s="441">
        <f t="shared" si="92"/>
        <v>0</v>
      </c>
      <c r="AO222" s="441">
        <f t="shared" si="93"/>
        <v>0</v>
      </c>
      <c r="AP222" s="441">
        <f t="shared" si="94"/>
        <v>0</v>
      </c>
      <c r="AQ222" s="441">
        <f t="shared" si="95"/>
        <v>0</v>
      </c>
    </row>
    <row r="223" spans="1:43" s="36" customFormat="1" ht="13.5" customHeight="1" thickBot="1">
      <c r="A223" s="368" t="s">
        <v>314</v>
      </c>
      <c r="B223" s="368"/>
      <c r="C223" s="420" t="s">
        <v>1665</v>
      </c>
      <c r="D223" s="234">
        <v>10</v>
      </c>
      <c r="E223" s="259" t="s">
        <v>91</v>
      </c>
      <c r="F223" s="260" t="s">
        <v>111</v>
      </c>
      <c r="G223" s="260" t="s">
        <v>265</v>
      </c>
      <c r="H223" s="269"/>
      <c r="I223" s="269"/>
      <c r="J223" s="269"/>
      <c r="K223" s="269">
        <v>10</v>
      </c>
      <c r="L223" s="269"/>
      <c r="M223" s="269"/>
      <c r="N223" s="268"/>
      <c r="O223" s="288"/>
      <c r="P223" s="289"/>
      <c r="Q223" s="400"/>
      <c r="R223" s="404"/>
      <c r="S223" s="290"/>
      <c r="T223" s="291"/>
      <c r="U223" s="292"/>
      <c r="V223" s="293"/>
      <c r="W223" s="537"/>
      <c r="X223" s="294"/>
      <c r="Y223" s="295"/>
      <c r="Z223" s="296"/>
      <c r="AA223" s="297"/>
      <c r="AB223" s="298"/>
      <c r="AC223" s="299"/>
      <c r="AD223" s="300"/>
      <c r="AE223" s="183">
        <v>120</v>
      </c>
      <c r="AF223" s="187">
        <f t="shared" si="87"/>
        <v>0</v>
      </c>
      <c r="AG223" s="186">
        <v>4.78</v>
      </c>
      <c r="AH223" s="186">
        <v>5.1210000000000004</v>
      </c>
      <c r="AI223" s="435">
        <f t="shared" si="113"/>
        <v>0</v>
      </c>
      <c r="AJ223" s="441">
        <f t="shared" si="88"/>
        <v>0</v>
      </c>
      <c r="AK223" s="441">
        <f t="shared" si="89"/>
        <v>0</v>
      </c>
      <c r="AL223" s="441">
        <f t="shared" si="90"/>
        <v>0</v>
      </c>
      <c r="AM223" s="441">
        <f t="shared" si="91"/>
        <v>0</v>
      </c>
      <c r="AN223" s="441">
        <f t="shared" si="92"/>
        <v>0</v>
      </c>
      <c r="AO223" s="441">
        <f t="shared" si="93"/>
        <v>0</v>
      </c>
      <c r="AP223" s="441">
        <f t="shared" si="94"/>
        <v>0</v>
      </c>
      <c r="AQ223" s="441">
        <f t="shared" si="95"/>
        <v>0</v>
      </c>
    </row>
    <row r="224" spans="1:43" s="36" customFormat="1" ht="13.5" customHeight="1" thickBot="1">
      <c r="A224" s="368" t="s">
        <v>315</v>
      </c>
      <c r="B224" s="368"/>
      <c r="C224" s="420" t="s">
        <v>1666</v>
      </c>
      <c r="D224" s="234">
        <v>10</v>
      </c>
      <c r="E224" s="259" t="s">
        <v>208</v>
      </c>
      <c r="F224" s="260" t="s">
        <v>111</v>
      </c>
      <c r="G224" s="260" t="s">
        <v>265</v>
      </c>
      <c r="H224" s="269"/>
      <c r="I224" s="269"/>
      <c r="J224" s="269"/>
      <c r="K224" s="269">
        <v>10</v>
      </c>
      <c r="L224" s="269"/>
      <c r="M224" s="269"/>
      <c r="N224" s="268"/>
      <c r="O224" s="288"/>
      <c r="P224" s="289"/>
      <c r="Q224" s="400"/>
      <c r="R224" s="404"/>
      <c r="S224" s="290"/>
      <c r="T224" s="291"/>
      <c r="U224" s="292"/>
      <c r="V224" s="293"/>
      <c r="W224" s="537"/>
      <c r="X224" s="294"/>
      <c r="Y224" s="295"/>
      <c r="Z224" s="296"/>
      <c r="AA224" s="297"/>
      <c r="AB224" s="298"/>
      <c r="AC224" s="299"/>
      <c r="AD224" s="300"/>
      <c r="AE224" s="183">
        <v>135</v>
      </c>
      <c r="AF224" s="187">
        <f t="shared" si="87"/>
        <v>0</v>
      </c>
      <c r="AG224" s="186">
        <v>5.94</v>
      </c>
      <c r="AH224" s="186">
        <v>6.5633333333333335</v>
      </c>
      <c r="AI224" s="435">
        <f t="shared" si="113"/>
        <v>0</v>
      </c>
      <c r="AJ224" s="441">
        <f t="shared" si="88"/>
        <v>0</v>
      </c>
      <c r="AK224" s="441">
        <f t="shared" si="89"/>
        <v>0</v>
      </c>
      <c r="AL224" s="441">
        <f t="shared" si="90"/>
        <v>0</v>
      </c>
      <c r="AM224" s="441">
        <f t="shared" si="91"/>
        <v>0</v>
      </c>
      <c r="AN224" s="441">
        <f t="shared" si="92"/>
        <v>0</v>
      </c>
      <c r="AO224" s="441">
        <f t="shared" si="93"/>
        <v>0</v>
      </c>
      <c r="AP224" s="441">
        <f t="shared" si="94"/>
        <v>0</v>
      </c>
      <c r="AQ224" s="441">
        <f t="shared" si="95"/>
        <v>0</v>
      </c>
    </row>
    <row r="225" spans="1:43" s="36" customFormat="1" ht="13.5" customHeight="1" thickBot="1">
      <c r="A225" s="368" t="s">
        <v>1378</v>
      </c>
      <c r="B225" s="368"/>
      <c r="C225" s="420" t="s">
        <v>1667</v>
      </c>
      <c r="D225" s="234">
        <v>10</v>
      </c>
      <c r="E225" s="259" t="s">
        <v>92</v>
      </c>
      <c r="F225" s="260" t="s">
        <v>111</v>
      </c>
      <c r="G225" s="260" t="s">
        <v>265</v>
      </c>
      <c r="H225" s="269"/>
      <c r="I225" s="269"/>
      <c r="J225" s="269"/>
      <c r="K225" s="269"/>
      <c r="L225" s="269">
        <v>10</v>
      </c>
      <c r="M225" s="269"/>
      <c r="N225" s="268"/>
      <c r="O225" s="288"/>
      <c r="P225" s="289"/>
      <c r="Q225" s="400"/>
      <c r="R225" s="404"/>
      <c r="S225" s="290"/>
      <c r="T225" s="291"/>
      <c r="U225" s="292"/>
      <c r="V225" s="293"/>
      <c r="W225" s="537"/>
      <c r="X225" s="294"/>
      <c r="Y225" s="295"/>
      <c r="Z225" s="296"/>
      <c r="AA225" s="297"/>
      <c r="AB225" s="298"/>
      <c r="AC225" s="299"/>
      <c r="AD225" s="300"/>
      <c r="AE225" s="183">
        <v>210</v>
      </c>
      <c r="AF225" s="187">
        <f t="shared" si="87"/>
        <v>0</v>
      </c>
      <c r="AG225" s="186">
        <v>11.54</v>
      </c>
      <c r="AH225" s="186">
        <v>12</v>
      </c>
      <c r="AI225" s="435">
        <f t="shared" si="113"/>
        <v>0</v>
      </c>
      <c r="AJ225" s="441">
        <f t="shared" si="88"/>
        <v>0</v>
      </c>
      <c r="AK225" s="441">
        <f t="shared" si="89"/>
        <v>0</v>
      </c>
      <c r="AL225" s="441">
        <f t="shared" si="90"/>
        <v>0</v>
      </c>
      <c r="AM225" s="441">
        <f t="shared" si="91"/>
        <v>0</v>
      </c>
      <c r="AN225" s="441">
        <f t="shared" si="92"/>
        <v>0</v>
      </c>
      <c r="AO225" s="441">
        <f t="shared" si="93"/>
        <v>0</v>
      </c>
      <c r="AP225" s="441">
        <f t="shared" si="94"/>
        <v>0</v>
      </c>
      <c r="AQ225" s="441">
        <f t="shared" si="95"/>
        <v>0</v>
      </c>
    </row>
    <row r="226" spans="1:43" s="36" customFormat="1" ht="13.5" customHeight="1" thickBot="1">
      <c r="A226" s="368" t="s">
        <v>1379</v>
      </c>
      <c r="B226" s="368"/>
      <c r="C226" s="420" t="s">
        <v>1668</v>
      </c>
      <c r="D226" s="234">
        <v>5</v>
      </c>
      <c r="E226" s="259" t="s">
        <v>92</v>
      </c>
      <c r="F226" s="260" t="s">
        <v>111</v>
      </c>
      <c r="G226" s="260" t="s">
        <v>265</v>
      </c>
      <c r="H226" s="269"/>
      <c r="I226" s="269"/>
      <c r="J226" s="269"/>
      <c r="K226" s="269"/>
      <c r="L226" s="269">
        <v>5</v>
      </c>
      <c r="M226" s="269"/>
      <c r="N226" s="268"/>
      <c r="O226" s="288"/>
      <c r="P226" s="289"/>
      <c r="Q226" s="400"/>
      <c r="R226" s="404"/>
      <c r="S226" s="290"/>
      <c r="T226" s="291"/>
      <c r="U226" s="292"/>
      <c r="V226" s="293"/>
      <c r="W226" s="537"/>
      <c r="X226" s="294"/>
      <c r="Y226" s="295"/>
      <c r="Z226" s="296"/>
      <c r="AA226" s="297"/>
      <c r="AB226" s="298"/>
      <c r="AC226" s="299"/>
      <c r="AD226" s="300"/>
      <c r="AE226" s="183">
        <v>85</v>
      </c>
      <c r="AF226" s="187">
        <f t="shared" si="87"/>
        <v>0</v>
      </c>
      <c r="AG226" s="186">
        <v>3.12</v>
      </c>
      <c r="AH226" s="186">
        <v>3.5</v>
      </c>
      <c r="AI226" s="435">
        <f t="shared" si="113"/>
        <v>0</v>
      </c>
      <c r="AJ226" s="441">
        <f t="shared" si="88"/>
        <v>0</v>
      </c>
      <c r="AK226" s="441">
        <f t="shared" si="89"/>
        <v>0</v>
      </c>
      <c r="AL226" s="441">
        <f t="shared" si="90"/>
        <v>0</v>
      </c>
      <c r="AM226" s="441">
        <f t="shared" si="91"/>
        <v>0</v>
      </c>
      <c r="AN226" s="441">
        <f t="shared" si="92"/>
        <v>0</v>
      </c>
      <c r="AO226" s="441">
        <f t="shared" si="93"/>
        <v>0</v>
      </c>
      <c r="AP226" s="441">
        <f t="shared" si="94"/>
        <v>0</v>
      </c>
      <c r="AQ226" s="441">
        <f t="shared" si="95"/>
        <v>0</v>
      </c>
    </row>
    <row r="227" spans="1:43" s="36" customFormat="1" ht="13.5" customHeight="1" thickBot="1">
      <c r="A227" s="368" t="s">
        <v>1380</v>
      </c>
      <c r="B227" s="368"/>
      <c r="C227" s="420" t="s">
        <v>1669</v>
      </c>
      <c r="D227" s="234">
        <v>5</v>
      </c>
      <c r="E227" s="259" t="s">
        <v>92</v>
      </c>
      <c r="F227" s="260" t="s">
        <v>111</v>
      </c>
      <c r="G227" s="260" t="s">
        <v>265</v>
      </c>
      <c r="H227" s="269"/>
      <c r="I227" s="269"/>
      <c r="J227" s="269"/>
      <c r="K227" s="269"/>
      <c r="L227" s="269">
        <v>5</v>
      </c>
      <c r="M227" s="269"/>
      <c r="N227" s="268"/>
      <c r="O227" s="288"/>
      <c r="P227" s="289"/>
      <c r="Q227" s="400"/>
      <c r="R227" s="404"/>
      <c r="S227" s="290"/>
      <c r="T227" s="291"/>
      <c r="U227" s="292"/>
      <c r="V227" s="293"/>
      <c r="W227" s="537"/>
      <c r="X227" s="294"/>
      <c r="Y227" s="295"/>
      <c r="Z227" s="296"/>
      <c r="AA227" s="297"/>
      <c r="AB227" s="298"/>
      <c r="AC227" s="299"/>
      <c r="AD227" s="300"/>
      <c r="AE227" s="183">
        <v>85</v>
      </c>
      <c r="AF227" s="187">
        <f t="shared" si="87"/>
        <v>0</v>
      </c>
      <c r="AG227" s="186">
        <v>4.0599999999999996</v>
      </c>
      <c r="AH227" s="186">
        <v>4.4000000000000004</v>
      </c>
      <c r="AI227" s="435">
        <f t="shared" si="113"/>
        <v>0</v>
      </c>
      <c r="AJ227" s="441">
        <f t="shared" si="88"/>
        <v>0</v>
      </c>
      <c r="AK227" s="441">
        <f t="shared" si="89"/>
        <v>0</v>
      </c>
      <c r="AL227" s="441">
        <f t="shared" si="90"/>
        <v>0</v>
      </c>
      <c r="AM227" s="441">
        <f t="shared" si="91"/>
        <v>0</v>
      </c>
      <c r="AN227" s="441">
        <f t="shared" si="92"/>
        <v>0</v>
      </c>
      <c r="AO227" s="441">
        <f t="shared" si="93"/>
        <v>0</v>
      </c>
      <c r="AP227" s="441">
        <f t="shared" si="94"/>
        <v>0</v>
      </c>
      <c r="AQ227" s="441">
        <f t="shared" si="95"/>
        <v>0</v>
      </c>
    </row>
    <row r="228" spans="1:43" s="36" customFormat="1" ht="13.5" customHeight="1" thickBot="1">
      <c r="A228" s="368" t="s">
        <v>1381</v>
      </c>
      <c r="B228" s="368"/>
      <c r="C228" s="420" t="s">
        <v>1670</v>
      </c>
      <c r="D228" s="234">
        <v>5</v>
      </c>
      <c r="E228" s="259" t="s">
        <v>92</v>
      </c>
      <c r="F228" s="260" t="s">
        <v>111</v>
      </c>
      <c r="G228" s="260" t="s">
        <v>265</v>
      </c>
      <c r="H228" s="269"/>
      <c r="I228" s="269"/>
      <c r="J228" s="269"/>
      <c r="K228" s="269"/>
      <c r="L228" s="269">
        <v>5</v>
      </c>
      <c r="M228" s="269"/>
      <c r="N228" s="268"/>
      <c r="O228" s="288"/>
      <c r="P228" s="289"/>
      <c r="Q228" s="400"/>
      <c r="R228" s="404"/>
      <c r="S228" s="290"/>
      <c r="T228" s="291"/>
      <c r="U228" s="292"/>
      <c r="V228" s="293"/>
      <c r="W228" s="537"/>
      <c r="X228" s="294"/>
      <c r="Y228" s="295"/>
      <c r="Z228" s="296"/>
      <c r="AA228" s="297"/>
      <c r="AB228" s="298"/>
      <c r="AC228" s="299"/>
      <c r="AD228" s="300"/>
      <c r="AE228" s="183">
        <v>120</v>
      </c>
      <c r="AF228" s="187">
        <f t="shared" ref="AF228:AF244" si="114">(O228*$AE228)+(P228*$AE228)+(R228*$AE228)+(S228*$AE228)+(T228*$AE228)+(U228*$AE228)+(W228*$AE228)+(X228*$AE228)+(Y228*$AE228)+(AA228*$AE228)+(AB228*$AE228)+(AC228*$AE228)+(AD228*$AE228)+(V228*$AE228)+(Q228*$AE228)+(Z228*$AE228)</f>
        <v>0</v>
      </c>
      <c r="AG228" s="186">
        <v>5.9</v>
      </c>
      <c r="AH228" s="186">
        <v>6.3</v>
      </c>
      <c r="AI228" s="435">
        <f t="shared" si="113"/>
        <v>0</v>
      </c>
      <c r="AJ228" s="441">
        <f t="shared" ref="AJ228:AJ244" si="115">SUM(O228:AD228)</f>
        <v>0</v>
      </c>
      <c r="AK228" s="441">
        <f t="shared" ref="AK228:AK244" si="116">$AJ228*H228</f>
        <v>0</v>
      </c>
      <c r="AL228" s="441">
        <f t="shared" ref="AL228:AL244" si="117">$AJ228*I228</f>
        <v>0</v>
      </c>
      <c r="AM228" s="441">
        <f t="shared" ref="AM228:AM244" si="118">$AJ228*J228</f>
        <v>0</v>
      </c>
      <c r="AN228" s="441">
        <f t="shared" ref="AN228:AN244" si="119">$AJ228*K228</f>
        <v>0</v>
      </c>
      <c r="AO228" s="441">
        <f t="shared" ref="AO228:AO244" si="120">$AJ228*L228</f>
        <v>0</v>
      </c>
      <c r="AP228" s="441">
        <f t="shared" ref="AP228:AP244" si="121">$AJ228*M228</f>
        <v>0</v>
      </c>
      <c r="AQ228" s="441">
        <f t="shared" ref="AQ228:AQ244" si="122">$AJ228*N228</f>
        <v>0</v>
      </c>
    </row>
    <row r="229" spans="1:43" s="36" customFormat="1" ht="13.5" customHeight="1" thickBot="1">
      <c r="A229" s="368" t="s">
        <v>318</v>
      </c>
      <c r="B229" s="368"/>
      <c r="C229" s="420" t="s">
        <v>1671</v>
      </c>
      <c r="D229" s="234">
        <v>5</v>
      </c>
      <c r="E229" s="259" t="s">
        <v>93</v>
      </c>
      <c r="F229" s="260" t="s">
        <v>111</v>
      </c>
      <c r="G229" s="260" t="s">
        <v>272</v>
      </c>
      <c r="H229" s="269"/>
      <c r="I229" s="269"/>
      <c r="J229" s="269"/>
      <c r="K229" s="269"/>
      <c r="L229" s="269"/>
      <c r="M229" s="269">
        <v>5</v>
      </c>
      <c r="N229" s="268"/>
      <c r="O229" s="288"/>
      <c r="P229" s="289"/>
      <c r="Q229" s="400"/>
      <c r="R229" s="404"/>
      <c r="S229" s="290"/>
      <c r="T229" s="291"/>
      <c r="U229" s="292"/>
      <c r="V229" s="293"/>
      <c r="W229" s="537"/>
      <c r="X229" s="294"/>
      <c r="Y229" s="295"/>
      <c r="Z229" s="296"/>
      <c r="AA229" s="297"/>
      <c r="AB229" s="298"/>
      <c r="AC229" s="299"/>
      <c r="AD229" s="300"/>
      <c r="AE229" s="183">
        <v>155</v>
      </c>
      <c r="AF229" s="187">
        <f t="shared" si="114"/>
        <v>0</v>
      </c>
      <c r="AG229" s="186">
        <v>7.72</v>
      </c>
      <c r="AH229" s="186">
        <v>8.3433333333333319</v>
      </c>
      <c r="AI229" s="435">
        <f t="shared" si="113"/>
        <v>0</v>
      </c>
      <c r="AJ229" s="441">
        <f t="shared" si="115"/>
        <v>0</v>
      </c>
      <c r="AK229" s="441">
        <f t="shared" si="116"/>
        <v>0</v>
      </c>
      <c r="AL229" s="441">
        <f t="shared" si="117"/>
        <v>0</v>
      </c>
      <c r="AM229" s="441">
        <f t="shared" si="118"/>
        <v>0</v>
      </c>
      <c r="AN229" s="441">
        <f t="shared" si="119"/>
        <v>0</v>
      </c>
      <c r="AO229" s="441">
        <f t="shared" si="120"/>
        <v>0</v>
      </c>
      <c r="AP229" s="441">
        <f t="shared" si="121"/>
        <v>0</v>
      </c>
      <c r="AQ229" s="441">
        <f t="shared" si="122"/>
        <v>0</v>
      </c>
    </row>
    <row r="230" spans="1:43" s="36" customFormat="1" ht="13.5" customHeight="1" thickBot="1">
      <c r="A230" s="368" t="s">
        <v>1540</v>
      </c>
      <c r="B230" s="422"/>
      <c r="C230" s="420" t="s">
        <v>1672</v>
      </c>
      <c r="D230" s="234">
        <v>5</v>
      </c>
      <c r="E230" s="259" t="s">
        <v>94</v>
      </c>
      <c r="F230" s="260" t="s">
        <v>111</v>
      </c>
      <c r="G230" s="260" t="s">
        <v>273</v>
      </c>
      <c r="H230" s="269"/>
      <c r="I230" s="269"/>
      <c r="J230" s="269"/>
      <c r="K230" s="269"/>
      <c r="L230" s="269"/>
      <c r="M230" s="269"/>
      <c r="N230" s="268">
        <v>5</v>
      </c>
      <c r="O230" s="288"/>
      <c r="P230" s="289"/>
      <c r="Q230" s="400"/>
      <c r="R230" s="404"/>
      <c r="S230" s="290"/>
      <c r="T230" s="291"/>
      <c r="U230" s="292"/>
      <c r="V230" s="293"/>
      <c r="W230" s="537"/>
      <c r="X230" s="294"/>
      <c r="Y230" s="295"/>
      <c r="Z230" s="296"/>
      <c r="AA230" s="297"/>
      <c r="AB230" s="298"/>
      <c r="AC230" s="299"/>
      <c r="AD230" s="300"/>
      <c r="AE230" s="183">
        <v>170</v>
      </c>
      <c r="AF230" s="187">
        <f t="shared" si="114"/>
        <v>0</v>
      </c>
      <c r="AG230" s="186">
        <v>8.16</v>
      </c>
      <c r="AH230" s="186">
        <v>8.7799999999999994</v>
      </c>
      <c r="AI230" s="435">
        <f t="shared" si="113"/>
        <v>0</v>
      </c>
      <c r="AJ230" s="441">
        <f t="shared" si="115"/>
        <v>0</v>
      </c>
      <c r="AK230" s="441">
        <f t="shared" si="116"/>
        <v>0</v>
      </c>
      <c r="AL230" s="441">
        <f t="shared" si="117"/>
        <v>0</v>
      </c>
      <c r="AM230" s="441">
        <f t="shared" si="118"/>
        <v>0</v>
      </c>
      <c r="AN230" s="441">
        <f t="shared" si="119"/>
        <v>0</v>
      </c>
      <c r="AO230" s="441">
        <f t="shared" si="120"/>
        <v>0</v>
      </c>
      <c r="AP230" s="441">
        <f t="shared" si="121"/>
        <v>0</v>
      </c>
      <c r="AQ230" s="441">
        <f t="shared" si="122"/>
        <v>0</v>
      </c>
    </row>
    <row r="231" spans="1:43" s="36" customFormat="1" ht="13.5" customHeight="1" thickBot="1">
      <c r="A231" s="368" t="s">
        <v>319</v>
      </c>
      <c r="B231" s="368"/>
      <c r="C231" s="420" t="s">
        <v>1673</v>
      </c>
      <c r="D231" s="234">
        <v>10</v>
      </c>
      <c r="E231" s="259" t="s">
        <v>91</v>
      </c>
      <c r="F231" s="260" t="s">
        <v>111</v>
      </c>
      <c r="G231" s="260" t="s">
        <v>262</v>
      </c>
      <c r="H231" s="269"/>
      <c r="I231" s="269"/>
      <c r="J231" s="269"/>
      <c r="K231" s="269">
        <v>10</v>
      </c>
      <c r="L231" s="269"/>
      <c r="M231" s="269"/>
      <c r="N231" s="268"/>
      <c r="O231" s="288"/>
      <c r="P231" s="289"/>
      <c r="Q231" s="400"/>
      <c r="R231" s="404"/>
      <c r="S231" s="290"/>
      <c r="T231" s="291"/>
      <c r="U231" s="292"/>
      <c r="V231" s="293"/>
      <c r="W231" s="537"/>
      <c r="X231" s="294"/>
      <c r="Y231" s="295"/>
      <c r="Z231" s="296"/>
      <c r="AA231" s="297"/>
      <c r="AB231" s="298"/>
      <c r="AC231" s="299"/>
      <c r="AD231" s="300"/>
      <c r="AE231" s="183">
        <v>120</v>
      </c>
      <c r="AF231" s="187">
        <f t="shared" si="114"/>
        <v>0</v>
      </c>
      <c r="AG231" s="186">
        <v>4.5599999999999996</v>
      </c>
      <c r="AH231" s="186">
        <v>4.8507142857142851</v>
      </c>
      <c r="AI231" s="435">
        <f t="shared" si="113"/>
        <v>0</v>
      </c>
      <c r="AJ231" s="441">
        <f t="shared" si="115"/>
        <v>0</v>
      </c>
      <c r="AK231" s="441">
        <f t="shared" si="116"/>
        <v>0</v>
      </c>
      <c r="AL231" s="441">
        <f t="shared" si="117"/>
        <v>0</v>
      </c>
      <c r="AM231" s="441">
        <f t="shared" si="118"/>
        <v>0</v>
      </c>
      <c r="AN231" s="441">
        <f t="shared" si="119"/>
        <v>0</v>
      </c>
      <c r="AO231" s="441">
        <f t="shared" si="120"/>
        <v>0</v>
      </c>
      <c r="AP231" s="441">
        <f t="shared" si="121"/>
        <v>0</v>
      </c>
      <c r="AQ231" s="441">
        <f t="shared" si="122"/>
        <v>0</v>
      </c>
    </row>
    <row r="232" spans="1:43" s="36" customFormat="1" ht="13.5" customHeight="1" thickBot="1">
      <c r="A232" s="368" t="s">
        <v>320</v>
      </c>
      <c r="B232" s="368"/>
      <c r="C232" s="420" t="s">
        <v>1674</v>
      </c>
      <c r="D232" s="234">
        <v>5</v>
      </c>
      <c r="E232" s="259" t="s">
        <v>92</v>
      </c>
      <c r="F232" s="260" t="s">
        <v>111</v>
      </c>
      <c r="G232" s="260" t="s">
        <v>262</v>
      </c>
      <c r="H232" s="269"/>
      <c r="I232" s="269"/>
      <c r="J232" s="269"/>
      <c r="K232" s="269"/>
      <c r="L232" s="269">
        <v>5</v>
      </c>
      <c r="M232" s="269"/>
      <c r="N232" s="268"/>
      <c r="O232" s="288"/>
      <c r="P232" s="289"/>
      <c r="Q232" s="400"/>
      <c r="R232" s="404"/>
      <c r="S232" s="290"/>
      <c r="T232" s="291"/>
      <c r="U232" s="292"/>
      <c r="V232" s="293"/>
      <c r="W232" s="537"/>
      <c r="X232" s="294"/>
      <c r="Y232" s="295"/>
      <c r="Z232" s="296"/>
      <c r="AA232" s="297"/>
      <c r="AB232" s="298"/>
      <c r="AC232" s="299"/>
      <c r="AD232" s="300"/>
      <c r="AE232" s="183">
        <v>120</v>
      </c>
      <c r="AF232" s="187">
        <f t="shared" si="114"/>
        <v>0</v>
      </c>
      <c r="AG232" s="186">
        <v>5.0599999999999996</v>
      </c>
      <c r="AH232" s="186">
        <v>5.3716666666666661</v>
      </c>
      <c r="AI232" s="435">
        <f t="shared" si="113"/>
        <v>0</v>
      </c>
      <c r="AJ232" s="441">
        <f t="shared" si="115"/>
        <v>0</v>
      </c>
      <c r="AK232" s="441">
        <f t="shared" si="116"/>
        <v>0</v>
      </c>
      <c r="AL232" s="441">
        <f t="shared" si="117"/>
        <v>0</v>
      </c>
      <c r="AM232" s="441">
        <f t="shared" si="118"/>
        <v>0</v>
      </c>
      <c r="AN232" s="441">
        <f t="shared" si="119"/>
        <v>0</v>
      </c>
      <c r="AO232" s="441">
        <f t="shared" si="120"/>
        <v>0</v>
      </c>
      <c r="AP232" s="441">
        <f t="shared" si="121"/>
        <v>0</v>
      </c>
      <c r="AQ232" s="441">
        <f t="shared" si="122"/>
        <v>0</v>
      </c>
    </row>
    <row r="233" spans="1:43" s="36" customFormat="1" ht="13.5" customHeight="1" thickBot="1">
      <c r="A233" s="368" t="s">
        <v>1386</v>
      </c>
      <c r="B233" s="368"/>
      <c r="C233" s="420" t="s">
        <v>1675</v>
      </c>
      <c r="D233" s="234">
        <v>5</v>
      </c>
      <c r="E233" s="259" t="s">
        <v>211</v>
      </c>
      <c r="F233" s="260" t="s">
        <v>111</v>
      </c>
      <c r="G233" s="260" t="s">
        <v>262</v>
      </c>
      <c r="H233" s="269"/>
      <c r="I233" s="269"/>
      <c r="J233" s="269"/>
      <c r="K233" s="269"/>
      <c r="L233" s="269">
        <v>5</v>
      </c>
      <c r="M233" s="269"/>
      <c r="N233" s="268"/>
      <c r="O233" s="288"/>
      <c r="P233" s="289"/>
      <c r="Q233" s="400"/>
      <c r="R233" s="404"/>
      <c r="S233" s="290"/>
      <c r="T233" s="291"/>
      <c r="U233" s="292"/>
      <c r="V233" s="293"/>
      <c r="W233" s="537"/>
      <c r="X233" s="294"/>
      <c r="Y233" s="295"/>
      <c r="Z233" s="296"/>
      <c r="AA233" s="297"/>
      <c r="AB233" s="298"/>
      <c r="AC233" s="299"/>
      <c r="AD233" s="300"/>
      <c r="AE233" s="183">
        <v>135</v>
      </c>
      <c r="AF233" s="187">
        <f t="shared" si="114"/>
        <v>0</v>
      </c>
      <c r="AG233" s="186">
        <v>7</v>
      </c>
      <c r="AH233" s="186">
        <v>7.4</v>
      </c>
      <c r="AI233" s="435">
        <f t="shared" si="113"/>
        <v>0</v>
      </c>
      <c r="AJ233" s="441">
        <f t="shared" si="115"/>
        <v>0</v>
      </c>
      <c r="AK233" s="441">
        <f t="shared" si="116"/>
        <v>0</v>
      </c>
      <c r="AL233" s="441">
        <f t="shared" si="117"/>
        <v>0</v>
      </c>
      <c r="AM233" s="441">
        <f t="shared" si="118"/>
        <v>0</v>
      </c>
      <c r="AN233" s="441">
        <f t="shared" si="119"/>
        <v>0</v>
      </c>
      <c r="AO233" s="441">
        <f t="shared" si="120"/>
        <v>0</v>
      </c>
      <c r="AP233" s="441">
        <f t="shared" si="121"/>
        <v>0</v>
      </c>
      <c r="AQ233" s="441">
        <f t="shared" si="122"/>
        <v>0</v>
      </c>
    </row>
    <row r="234" spans="1:43" s="36" customFormat="1" ht="13.5" customHeight="1" thickBot="1">
      <c r="A234" s="368" t="s">
        <v>1387</v>
      </c>
      <c r="B234" s="368"/>
      <c r="C234" s="420" t="s">
        <v>1676</v>
      </c>
      <c r="D234" s="234">
        <v>5</v>
      </c>
      <c r="E234" s="259" t="s">
        <v>211</v>
      </c>
      <c r="F234" s="260" t="s">
        <v>111</v>
      </c>
      <c r="G234" s="260" t="s">
        <v>262</v>
      </c>
      <c r="H234" s="269"/>
      <c r="I234" s="269"/>
      <c r="J234" s="269"/>
      <c r="K234" s="269"/>
      <c r="L234" s="269">
        <v>5</v>
      </c>
      <c r="M234" s="269"/>
      <c r="N234" s="268"/>
      <c r="O234" s="288"/>
      <c r="P234" s="289"/>
      <c r="Q234" s="400"/>
      <c r="R234" s="404"/>
      <c r="S234" s="290"/>
      <c r="T234" s="291"/>
      <c r="U234" s="292"/>
      <c r="V234" s="293"/>
      <c r="W234" s="537"/>
      <c r="X234" s="294"/>
      <c r="Y234" s="295"/>
      <c r="Z234" s="296"/>
      <c r="AA234" s="297"/>
      <c r="AB234" s="298"/>
      <c r="AC234" s="299"/>
      <c r="AD234" s="300"/>
      <c r="AE234" s="183">
        <v>145</v>
      </c>
      <c r="AF234" s="187">
        <f t="shared" si="114"/>
        <v>0</v>
      </c>
      <c r="AG234" s="186">
        <v>8.1999999999999993</v>
      </c>
      <c r="AH234" s="186">
        <v>8.3000000000000007</v>
      </c>
      <c r="AI234" s="435">
        <f t="shared" si="113"/>
        <v>0</v>
      </c>
      <c r="AJ234" s="441">
        <f t="shared" si="115"/>
        <v>0</v>
      </c>
      <c r="AK234" s="441">
        <f t="shared" si="116"/>
        <v>0</v>
      </c>
      <c r="AL234" s="441">
        <f t="shared" si="117"/>
        <v>0</v>
      </c>
      <c r="AM234" s="441">
        <f t="shared" si="118"/>
        <v>0</v>
      </c>
      <c r="AN234" s="441">
        <f t="shared" si="119"/>
        <v>0</v>
      </c>
      <c r="AO234" s="441">
        <f t="shared" si="120"/>
        <v>0</v>
      </c>
      <c r="AP234" s="441">
        <f t="shared" si="121"/>
        <v>0</v>
      </c>
      <c r="AQ234" s="441">
        <f t="shared" si="122"/>
        <v>0</v>
      </c>
    </row>
    <row r="235" spans="1:43" s="36" customFormat="1" ht="13.5" customHeight="1" thickBot="1">
      <c r="A235" s="368" t="s">
        <v>1392</v>
      </c>
      <c r="B235" s="368"/>
      <c r="C235" s="420" t="s">
        <v>1677</v>
      </c>
      <c r="D235" s="234">
        <v>5</v>
      </c>
      <c r="E235" s="259" t="s">
        <v>93</v>
      </c>
      <c r="F235" s="260" t="s">
        <v>111</v>
      </c>
      <c r="G235" s="260" t="s">
        <v>262</v>
      </c>
      <c r="H235" s="269"/>
      <c r="I235" s="269"/>
      <c r="J235" s="269"/>
      <c r="K235" s="269"/>
      <c r="L235" s="269"/>
      <c r="M235" s="269">
        <v>5</v>
      </c>
      <c r="N235" s="268"/>
      <c r="O235" s="288"/>
      <c r="P235" s="289"/>
      <c r="Q235" s="400"/>
      <c r="R235" s="404"/>
      <c r="S235" s="290"/>
      <c r="T235" s="291"/>
      <c r="U235" s="292"/>
      <c r="V235" s="293"/>
      <c r="W235" s="537"/>
      <c r="X235" s="294"/>
      <c r="Y235" s="295"/>
      <c r="Z235" s="296"/>
      <c r="AA235" s="297"/>
      <c r="AB235" s="298"/>
      <c r="AC235" s="299"/>
      <c r="AD235" s="300"/>
      <c r="AE235" s="183">
        <v>120</v>
      </c>
      <c r="AF235" s="187">
        <f t="shared" si="114"/>
        <v>0</v>
      </c>
      <c r="AG235" s="186">
        <v>4.78</v>
      </c>
      <c r="AH235" s="186">
        <v>5.1210000000000004</v>
      </c>
      <c r="AI235" s="435">
        <f t="shared" ref="AI235:AI252" si="123">(O235*$D235)+(P235*$D235)+(R235*$D235)+(S235*$D235)+(T235*$D235)+(U235*$D235)+(W235*$D235)+(X235*$D235)+(Y235*$D235)+(AA235*$D235)+(AB235*$D235)+(AC235*$D235)+(AD235*$D235)+(V235*$D235)+(Q235*$D235)+(Z235*$D235)</f>
        <v>0</v>
      </c>
      <c r="AJ235" s="441">
        <f t="shared" si="115"/>
        <v>0</v>
      </c>
      <c r="AK235" s="441">
        <f t="shared" si="116"/>
        <v>0</v>
      </c>
      <c r="AL235" s="441">
        <f t="shared" si="117"/>
        <v>0</v>
      </c>
      <c r="AM235" s="441">
        <f t="shared" si="118"/>
        <v>0</v>
      </c>
      <c r="AN235" s="441">
        <f t="shared" si="119"/>
        <v>0</v>
      </c>
      <c r="AO235" s="441">
        <f t="shared" si="120"/>
        <v>0</v>
      </c>
      <c r="AP235" s="441">
        <f t="shared" si="121"/>
        <v>0</v>
      </c>
      <c r="AQ235" s="441">
        <f t="shared" si="122"/>
        <v>0</v>
      </c>
    </row>
    <row r="236" spans="1:43" s="36" customFormat="1" ht="13.5" customHeight="1" thickBot="1">
      <c r="A236" s="368" t="s">
        <v>1393</v>
      </c>
      <c r="B236" s="368"/>
      <c r="C236" s="420" t="s">
        <v>1678</v>
      </c>
      <c r="D236" s="234">
        <v>2</v>
      </c>
      <c r="E236" s="259" t="s">
        <v>93</v>
      </c>
      <c r="F236" s="260" t="s">
        <v>111</v>
      </c>
      <c r="G236" s="260" t="s">
        <v>262</v>
      </c>
      <c r="H236" s="269"/>
      <c r="I236" s="269"/>
      <c r="J236" s="269"/>
      <c r="K236" s="269"/>
      <c r="L236" s="269"/>
      <c r="M236" s="269">
        <v>2</v>
      </c>
      <c r="N236" s="268"/>
      <c r="O236" s="288"/>
      <c r="P236" s="289"/>
      <c r="Q236" s="400"/>
      <c r="R236" s="404"/>
      <c r="S236" s="290"/>
      <c r="T236" s="291"/>
      <c r="U236" s="292"/>
      <c r="V236" s="293"/>
      <c r="W236" s="537"/>
      <c r="X236" s="294"/>
      <c r="Y236" s="295"/>
      <c r="Z236" s="296"/>
      <c r="AA236" s="297"/>
      <c r="AB236" s="298"/>
      <c r="AC236" s="299"/>
      <c r="AD236" s="300"/>
      <c r="AE236" s="183">
        <v>90</v>
      </c>
      <c r="AF236" s="187">
        <f t="shared" si="114"/>
        <v>0</v>
      </c>
      <c r="AG236" s="186">
        <v>3.66</v>
      </c>
      <c r="AH236" s="186">
        <v>4.0999999999999996</v>
      </c>
      <c r="AI236" s="435">
        <f t="shared" si="123"/>
        <v>0</v>
      </c>
      <c r="AJ236" s="441">
        <f t="shared" si="115"/>
        <v>0</v>
      </c>
      <c r="AK236" s="441">
        <f t="shared" si="116"/>
        <v>0</v>
      </c>
      <c r="AL236" s="441">
        <f t="shared" si="117"/>
        <v>0</v>
      </c>
      <c r="AM236" s="441">
        <f t="shared" si="118"/>
        <v>0</v>
      </c>
      <c r="AN236" s="441">
        <f t="shared" si="119"/>
        <v>0</v>
      </c>
      <c r="AO236" s="441">
        <f t="shared" si="120"/>
        <v>0</v>
      </c>
      <c r="AP236" s="441">
        <f t="shared" si="121"/>
        <v>0</v>
      </c>
      <c r="AQ236" s="441">
        <f t="shared" si="122"/>
        <v>0</v>
      </c>
    </row>
    <row r="237" spans="1:43" s="36" customFormat="1" ht="13.5" customHeight="1" thickBot="1">
      <c r="A237" s="368" t="s">
        <v>1202</v>
      </c>
      <c r="B237" s="422"/>
      <c r="C237" s="420" t="s">
        <v>1679</v>
      </c>
      <c r="D237" s="234">
        <v>10</v>
      </c>
      <c r="E237" s="259" t="s">
        <v>93</v>
      </c>
      <c r="F237" s="260" t="s">
        <v>111</v>
      </c>
      <c r="G237" s="260" t="s">
        <v>263</v>
      </c>
      <c r="H237" s="269"/>
      <c r="I237" s="269"/>
      <c r="J237" s="269"/>
      <c r="K237" s="269"/>
      <c r="L237" s="269"/>
      <c r="M237" s="269"/>
      <c r="N237" s="268"/>
      <c r="O237" s="288"/>
      <c r="P237" s="289"/>
      <c r="Q237" s="400"/>
      <c r="R237" s="404"/>
      <c r="S237" s="290"/>
      <c r="T237" s="291"/>
      <c r="U237" s="292"/>
      <c r="V237" s="293"/>
      <c r="W237" s="537"/>
      <c r="X237" s="294"/>
      <c r="Y237" s="295"/>
      <c r="Z237" s="296"/>
      <c r="AA237" s="297"/>
      <c r="AB237" s="298"/>
      <c r="AC237" s="299"/>
      <c r="AD237" s="300"/>
      <c r="AE237" s="183">
        <v>290</v>
      </c>
      <c r="AF237" s="187">
        <f t="shared" si="114"/>
        <v>0</v>
      </c>
      <c r="AG237" s="186">
        <v>16.02</v>
      </c>
      <c r="AH237" s="186">
        <v>16.2</v>
      </c>
      <c r="AI237" s="435">
        <f t="shared" si="123"/>
        <v>0</v>
      </c>
      <c r="AJ237" s="441">
        <f t="shared" si="115"/>
        <v>0</v>
      </c>
      <c r="AK237" s="441">
        <f t="shared" si="116"/>
        <v>0</v>
      </c>
      <c r="AL237" s="441">
        <f t="shared" si="117"/>
        <v>0</v>
      </c>
      <c r="AM237" s="441">
        <f t="shared" si="118"/>
        <v>0</v>
      </c>
      <c r="AN237" s="441">
        <f t="shared" si="119"/>
        <v>0</v>
      </c>
      <c r="AO237" s="441">
        <f t="shared" si="120"/>
        <v>0</v>
      </c>
      <c r="AP237" s="441">
        <f t="shared" si="121"/>
        <v>0</v>
      </c>
      <c r="AQ237" s="441">
        <f t="shared" si="122"/>
        <v>0</v>
      </c>
    </row>
    <row r="238" spans="1:43" s="36" customFormat="1" ht="13.5" customHeight="1" thickBot="1">
      <c r="A238" s="368" t="s">
        <v>1396</v>
      </c>
      <c r="B238" s="368"/>
      <c r="C238" s="420" t="s">
        <v>1680</v>
      </c>
      <c r="D238" s="234">
        <v>2</v>
      </c>
      <c r="E238" s="259" t="s">
        <v>92</v>
      </c>
      <c r="F238" s="260" t="s">
        <v>111</v>
      </c>
      <c r="G238" s="260" t="s">
        <v>262</v>
      </c>
      <c r="H238" s="269"/>
      <c r="I238" s="269"/>
      <c r="J238" s="269"/>
      <c r="K238" s="269"/>
      <c r="L238" s="269">
        <v>2</v>
      </c>
      <c r="M238" s="269"/>
      <c r="N238" s="268"/>
      <c r="O238" s="288"/>
      <c r="P238" s="289"/>
      <c r="Q238" s="400"/>
      <c r="R238" s="404"/>
      <c r="S238" s="290"/>
      <c r="T238" s="291"/>
      <c r="U238" s="292"/>
      <c r="V238" s="293"/>
      <c r="W238" s="537"/>
      <c r="X238" s="294"/>
      <c r="Y238" s="295"/>
      <c r="Z238" s="296"/>
      <c r="AA238" s="297"/>
      <c r="AB238" s="298"/>
      <c r="AC238" s="299"/>
      <c r="AD238" s="300"/>
      <c r="AE238" s="183">
        <v>100</v>
      </c>
      <c r="AF238" s="187">
        <f t="shared" si="114"/>
        <v>0</v>
      </c>
      <c r="AG238" s="186">
        <v>4.2</v>
      </c>
      <c r="AH238" s="186">
        <v>4.47</v>
      </c>
      <c r="AI238" s="435">
        <f t="shared" si="123"/>
        <v>0</v>
      </c>
      <c r="AJ238" s="441">
        <f t="shared" si="115"/>
        <v>0</v>
      </c>
      <c r="AK238" s="441">
        <f t="shared" si="116"/>
        <v>0</v>
      </c>
      <c r="AL238" s="441">
        <f t="shared" si="117"/>
        <v>0</v>
      </c>
      <c r="AM238" s="441">
        <f t="shared" si="118"/>
        <v>0</v>
      </c>
      <c r="AN238" s="441">
        <f t="shared" si="119"/>
        <v>0</v>
      </c>
      <c r="AO238" s="441">
        <f t="shared" si="120"/>
        <v>0</v>
      </c>
      <c r="AP238" s="441">
        <f t="shared" si="121"/>
        <v>0</v>
      </c>
      <c r="AQ238" s="441">
        <f t="shared" si="122"/>
        <v>0</v>
      </c>
    </row>
    <row r="239" spans="1:43" s="36" customFormat="1" ht="13.5" customHeight="1" thickBot="1">
      <c r="A239" s="368" t="s">
        <v>1397</v>
      </c>
      <c r="B239" s="368"/>
      <c r="C239" s="420" t="s">
        <v>1681</v>
      </c>
      <c r="D239" s="234">
        <v>1</v>
      </c>
      <c r="E239" s="259" t="s">
        <v>94</v>
      </c>
      <c r="F239" s="260" t="s">
        <v>111</v>
      </c>
      <c r="G239" s="260" t="s">
        <v>262</v>
      </c>
      <c r="H239" s="269"/>
      <c r="I239" s="269"/>
      <c r="J239" s="269"/>
      <c r="K239" s="269"/>
      <c r="L239" s="269"/>
      <c r="M239" s="269"/>
      <c r="N239" s="268">
        <v>1</v>
      </c>
      <c r="O239" s="288"/>
      <c r="P239" s="289"/>
      <c r="Q239" s="400"/>
      <c r="R239" s="404"/>
      <c r="S239" s="290"/>
      <c r="T239" s="291"/>
      <c r="U239" s="292"/>
      <c r="V239" s="293"/>
      <c r="W239" s="537"/>
      <c r="X239" s="294"/>
      <c r="Y239" s="295"/>
      <c r="Z239" s="296"/>
      <c r="AA239" s="297"/>
      <c r="AB239" s="298"/>
      <c r="AC239" s="299"/>
      <c r="AD239" s="300"/>
      <c r="AE239" s="183">
        <v>100</v>
      </c>
      <c r="AF239" s="187">
        <f t="shared" si="114"/>
        <v>0</v>
      </c>
      <c r="AG239" s="186">
        <v>3.64</v>
      </c>
      <c r="AH239" s="186">
        <v>4</v>
      </c>
      <c r="AI239" s="435">
        <f t="shared" si="123"/>
        <v>0</v>
      </c>
      <c r="AJ239" s="441">
        <f t="shared" si="115"/>
        <v>0</v>
      </c>
      <c r="AK239" s="441">
        <f t="shared" si="116"/>
        <v>0</v>
      </c>
      <c r="AL239" s="441">
        <f t="shared" si="117"/>
        <v>0</v>
      </c>
      <c r="AM239" s="441">
        <f t="shared" si="118"/>
        <v>0</v>
      </c>
      <c r="AN239" s="441">
        <f t="shared" si="119"/>
        <v>0</v>
      </c>
      <c r="AO239" s="441">
        <f t="shared" si="120"/>
        <v>0</v>
      </c>
      <c r="AP239" s="441">
        <f t="shared" si="121"/>
        <v>0</v>
      </c>
      <c r="AQ239" s="441">
        <f t="shared" si="122"/>
        <v>0</v>
      </c>
    </row>
    <row r="240" spans="1:43" s="36" customFormat="1" ht="13.5" customHeight="1" thickBot="1">
      <c r="A240" s="368" t="s">
        <v>1398</v>
      </c>
      <c r="B240" s="368"/>
      <c r="C240" s="420" t="s">
        <v>1682</v>
      </c>
      <c r="D240" s="234">
        <v>1</v>
      </c>
      <c r="E240" s="259" t="s">
        <v>93</v>
      </c>
      <c r="F240" s="260" t="s">
        <v>111</v>
      </c>
      <c r="G240" s="260" t="s">
        <v>262</v>
      </c>
      <c r="H240" s="269"/>
      <c r="I240" s="269"/>
      <c r="J240" s="269"/>
      <c r="K240" s="269"/>
      <c r="L240" s="269"/>
      <c r="M240" s="269">
        <v>1</v>
      </c>
      <c r="N240" s="268"/>
      <c r="O240" s="288"/>
      <c r="P240" s="289"/>
      <c r="Q240" s="400"/>
      <c r="R240" s="404"/>
      <c r="S240" s="290"/>
      <c r="T240" s="291"/>
      <c r="U240" s="292"/>
      <c r="V240" s="293"/>
      <c r="W240" s="537"/>
      <c r="X240" s="294"/>
      <c r="Y240" s="295"/>
      <c r="Z240" s="296"/>
      <c r="AA240" s="297"/>
      <c r="AB240" s="298"/>
      <c r="AC240" s="299"/>
      <c r="AD240" s="300"/>
      <c r="AE240" s="183">
        <v>75</v>
      </c>
      <c r="AF240" s="187">
        <f t="shared" si="114"/>
        <v>0</v>
      </c>
      <c r="AG240" s="186">
        <v>2.23</v>
      </c>
      <c r="AH240" s="186">
        <v>2.7</v>
      </c>
      <c r="AI240" s="435">
        <f t="shared" si="123"/>
        <v>0</v>
      </c>
      <c r="AJ240" s="441">
        <f t="shared" si="115"/>
        <v>0</v>
      </c>
      <c r="AK240" s="441">
        <f t="shared" si="116"/>
        <v>0</v>
      </c>
      <c r="AL240" s="441">
        <f t="shared" si="117"/>
        <v>0</v>
      </c>
      <c r="AM240" s="441">
        <f t="shared" si="118"/>
        <v>0</v>
      </c>
      <c r="AN240" s="441">
        <f t="shared" si="119"/>
        <v>0</v>
      </c>
      <c r="AO240" s="441">
        <f t="shared" si="120"/>
        <v>0</v>
      </c>
      <c r="AP240" s="441">
        <f t="shared" si="121"/>
        <v>0</v>
      </c>
      <c r="AQ240" s="441">
        <f t="shared" si="122"/>
        <v>0</v>
      </c>
    </row>
    <row r="241" spans="1:43" s="36" customFormat="1" ht="13.5" customHeight="1" thickBot="1">
      <c r="A241" s="368" t="s">
        <v>1399</v>
      </c>
      <c r="B241" s="368"/>
      <c r="C241" s="420" t="s">
        <v>1683</v>
      </c>
      <c r="D241" s="234">
        <v>1</v>
      </c>
      <c r="E241" s="259" t="s">
        <v>93</v>
      </c>
      <c r="F241" s="260" t="s">
        <v>111</v>
      </c>
      <c r="G241" s="260" t="s">
        <v>262</v>
      </c>
      <c r="H241" s="269"/>
      <c r="I241" s="269"/>
      <c r="J241" s="269"/>
      <c r="K241" s="269"/>
      <c r="L241" s="269"/>
      <c r="M241" s="269">
        <v>1</v>
      </c>
      <c r="N241" s="268"/>
      <c r="O241" s="288"/>
      <c r="P241" s="289"/>
      <c r="Q241" s="400"/>
      <c r="R241" s="404"/>
      <c r="S241" s="290"/>
      <c r="T241" s="291"/>
      <c r="U241" s="292"/>
      <c r="V241" s="293"/>
      <c r="W241" s="537"/>
      <c r="X241" s="294"/>
      <c r="Y241" s="295"/>
      <c r="Z241" s="296"/>
      <c r="AA241" s="297"/>
      <c r="AB241" s="298"/>
      <c r="AC241" s="299"/>
      <c r="AD241" s="300"/>
      <c r="AE241" s="183">
        <v>70</v>
      </c>
      <c r="AF241" s="187">
        <f t="shared" si="114"/>
        <v>0</v>
      </c>
      <c r="AG241" s="186">
        <v>2.1</v>
      </c>
      <c r="AH241" s="186">
        <v>2.6</v>
      </c>
      <c r="AI241" s="435">
        <f t="shared" si="123"/>
        <v>0</v>
      </c>
      <c r="AJ241" s="441">
        <f t="shared" si="115"/>
        <v>0</v>
      </c>
      <c r="AK241" s="441">
        <f t="shared" si="116"/>
        <v>0</v>
      </c>
      <c r="AL241" s="441">
        <f t="shared" si="117"/>
        <v>0</v>
      </c>
      <c r="AM241" s="441">
        <f t="shared" si="118"/>
        <v>0</v>
      </c>
      <c r="AN241" s="441">
        <f t="shared" si="119"/>
        <v>0</v>
      </c>
      <c r="AO241" s="441">
        <f t="shared" si="120"/>
        <v>0</v>
      </c>
      <c r="AP241" s="441">
        <f t="shared" si="121"/>
        <v>0</v>
      </c>
      <c r="AQ241" s="441">
        <f t="shared" si="122"/>
        <v>0</v>
      </c>
    </row>
    <row r="242" spans="1:43" s="36" customFormat="1" ht="13.5" customHeight="1" thickBot="1">
      <c r="A242" s="368" t="s">
        <v>1400</v>
      </c>
      <c r="B242" s="368"/>
      <c r="C242" s="420" t="s">
        <v>1684</v>
      </c>
      <c r="D242" s="234">
        <v>2</v>
      </c>
      <c r="E242" s="259" t="s">
        <v>93</v>
      </c>
      <c r="F242" s="260" t="s">
        <v>111</v>
      </c>
      <c r="G242" s="260" t="s">
        <v>262</v>
      </c>
      <c r="H242" s="269"/>
      <c r="I242" s="269"/>
      <c r="J242" s="269"/>
      <c r="K242" s="269"/>
      <c r="L242" s="269"/>
      <c r="M242" s="269">
        <v>2</v>
      </c>
      <c r="N242" s="268"/>
      <c r="O242" s="288"/>
      <c r="P242" s="289"/>
      <c r="Q242" s="400"/>
      <c r="R242" s="404"/>
      <c r="S242" s="290"/>
      <c r="T242" s="291"/>
      <c r="U242" s="292"/>
      <c r="V242" s="293"/>
      <c r="W242" s="537"/>
      <c r="X242" s="294"/>
      <c r="Y242" s="295"/>
      <c r="Z242" s="296"/>
      <c r="AA242" s="297"/>
      <c r="AB242" s="298"/>
      <c r="AC242" s="299"/>
      <c r="AD242" s="300"/>
      <c r="AE242" s="183">
        <v>95</v>
      </c>
      <c r="AF242" s="187">
        <f t="shared" si="114"/>
        <v>0</v>
      </c>
      <c r="AG242" s="186">
        <v>3.24</v>
      </c>
      <c r="AH242" s="186">
        <v>3.5</v>
      </c>
      <c r="AI242" s="435">
        <f t="shared" si="123"/>
        <v>0</v>
      </c>
      <c r="AJ242" s="441">
        <f t="shared" si="115"/>
        <v>0</v>
      </c>
      <c r="AK242" s="441">
        <f t="shared" si="116"/>
        <v>0</v>
      </c>
      <c r="AL242" s="441">
        <f t="shared" si="117"/>
        <v>0</v>
      </c>
      <c r="AM242" s="441">
        <f t="shared" si="118"/>
        <v>0</v>
      </c>
      <c r="AN242" s="441">
        <f t="shared" si="119"/>
        <v>0</v>
      </c>
      <c r="AO242" s="441">
        <f t="shared" si="120"/>
        <v>0</v>
      </c>
      <c r="AP242" s="441">
        <f t="shared" si="121"/>
        <v>0</v>
      </c>
      <c r="AQ242" s="441">
        <f t="shared" si="122"/>
        <v>0</v>
      </c>
    </row>
    <row r="243" spans="1:43" s="36" customFormat="1" ht="13.5" customHeight="1" thickBot="1">
      <c r="A243" s="368" t="s">
        <v>1403</v>
      </c>
      <c r="B243" s="368"/>
      <c r="C243" s="420" t="s">
        <v>1685</v>
      </c>
      <c r="D243" s="234">
        <v>2</v>
      </c>
      <c r="E243" s="259" t="s">
        <v>93</v>
      </c>
      <c r="F243" s="260" t="s">
        <v>111</v>
      </c>
      <c r="G243" s="260" t="s">
        <v>400</v>
      </c>
      <c r="H243" s="269"/>
      <c r="I243" s="269"/>
      <c r="J243" s="269"/>
      <c r="K243" s="269"/>
      <c r="L243" s="269"/>
      <c r="M243" s="269">
        <v>2</v>
      </c>
      <c r="N243" s="268"/>
      <c r="O243" s="288"/>
      <c r="P243" s="289"/>
      <c r="Q243" s="400"/>
      <c r="R243" s="404"/>
      <c r="S243" s="290"/>
      <c r="T243" s="291"/>
      <c r="U243" s="292"/>
      <c r="V243" s="293"/>
      <c r="W243" s="537"/>
      <c r="X243" s="294"/>
      <c r="Y243" s="295"/>
      <c r="Z243" s="296"/>
      <c r="AA243" s="297"/>
      <c r="AB243" s="298"/>
      <c r="AC243" s="299"/>
      <c r="AD243" s="300"/>
      <c r="AE243" s="183">
        <v>95</v>
      </c>
      <c r="AF243" s="187">
        <f t="shared" si="114"/>
        <v>0</v>
      </c>
      <c r="AG243" s="186">
        <v>4.38</v>
      </c>
      <c r="AH243" s="186">
        <v>4.7</v>
      </c>
      <c r="AI243" s="435">
        <f t="shared" si="123"/>
        <v>0</v>
      </c>
      <c r="AJ243" s="441">
        <f t="shared" si="115"/>
        <v>0</v>
      </c>
      <c r="AK243" s="441">
        <f t="shared" si="116"/>
        <v>0</v>
      </c>
      <c r="AL243" s="441">
        <f t="shared" si="117"/>
        <v>0</v>
      </c>
      <c r="AM243" s="441">
        <f t="shared" si="118"/>
        <v>0</v>
      </c>
      <c r="AN243" s="441">
        <f t="shared" si="119"/>
        <v>0</v>
      </c>
      <c r="AO243" s="441">
        <f t="shared" si="120"/>
        <v>0</v>
      </c>
      <c r="AP243" s="441">
        <f t="shared" si="121"/>
        <v>0</v>
      </c>
      <c r="AQ243" s="441">
        <f t="shared" si="122"/>
        <v>0</v>
      </c>
    </row>
    <row r="244" spans="1:43" s="36" customFormat="1" ht="13.5" customHeight="1" thickBot="1">
      <c r="A244" s="368" t="s">
        <v>1404</v>
      </c>
      <c r="B244" s="368"/>
      <c r="C244" s="420" t="s">
        <v>1686</v>
      </c>
      <c r="D244" s="234">
        <v>1</v>
      </c>
      <c r="E244" s="259" t="s">
        <v>93</v>
      </c>
      <c r="F244" s="260" t="s">
        <v>111</v>
      </c>
      <c r="G244" s="260" t="s">
        <v>262</v>
      </c>
      <c r="H244" s="269"/>
      <c r="I244" s="269"/>
      <c r="J244" s="269"/>
      <c r="K244" s="269"/>
      <c r="L244" s="269"/>
      <c r="M244" s="269">
        <v>1</v>
      </c>
      <c r="N244" s="268"/>
      <c r="O244" s="288"/>
      <c r="P244" s="289"/>
      <c r="Q244" s="400"/>
      <c r="R244" s="404"/>
      <c r="S244" s="290"/>
      <c r="T244" s="291"/>
      <c r="U244" s="292"/>
      <c r="V244" s="293"/>
      <c r="W244" s="537"/>
      <c r="X244" s="294"/>
      <c r="Y244" s="295"/>
      <c r="Z244" s="296"/>
      <c r="AA244" s="297"/>
      <c r="AB244" s="298"/>
      <c r="AC244" s="299"/>
      <c r="AD244" s="300"/>
      <c r="AE244" s="183">
        <v>90</v>
      </c>
      <c r="AF244" s="187">
        <f t="shared" si="114"/>
        <v>0</v>
      </c>
      <c r="AG244" s="186">
        <v>3.7</v>
      </c>
      <c r="AH244" s="186">
        <v>4.3</v>
      </c>
      <c r="AI244" s="435">
        <f t="shared" si="123"/>
        <v>0</v>
      </c>
      <c r="AJ244" s="441">
        <f t="shared" si="115"/>
        <v>0</v>
      </c>
      <c r="AK244" s="441">
        <f t="shared" si="116"/>
        <v>0</v>
      </c>
      <c r="AL244" s="441">
        <f t="shared" si="117"/>
        <v>0</v>
      </c>
      <c r="AM244" s="441">
        <f t="shared" si="118"/>
        <v>0</v>
      </c>
      <c r="AN244" s="441">
        <f t="shared" si="119"/>
        <v>0</v>
      </c>
      <c r="AO244" s="441">
        <f t="shared" si="120"/>
        <v>0</v>
      </c>
      <c r="AP244" s="441">
        <f t="shared" si="121"/>
        <v>0</v>
      </c>
      <c r="AQ244" s="441">
        <f t="shared" si="122"/>
        <v>0</v>
      </c>
    </row>
    <row r="245" spans="1:43" s="36" customFormat="1" ht="13.5" customHeight="1" thickBot="1">
      <c r="A245" s="368" t="s">
        <v>1405</v>
      </c>
      <c r="B245" s="368"/>
      <c r="C245" s="420" t="s">
        <v>1689</v>
      </c>
      <c r="D245" s="234">
        <v>1</v>
      </c>
      <c r="E245" s="259" t="s">
        <v>93</v>
      </c>
      <c r="F245" s="260" t="s">
        <v>111</v>
      </c>
      <c r="G245" s="260" t="s">
        <v>402</v>
      </c>
      <c r="H245" s="269"/>
      <c r="I245" s="269"/>
      <c r="J245" s="269"/>
      <c r="K245" s="269"/>
      <c r="L245" s="269"/>
      <c r="M245" s="269">
        <v>1</v>
      </c>
      <c r="N245" s="268"/>
      <c r="O245" s="288"/>
      <c r="P245" s="289"/>
      <c r="Q245" s="400"/>
      <c r="R245" s="404"/>
      <c r="S245" s="290"/>
      <c r="T245" s="291"/>
      <c r="U245" s="292"/>
      <c r="V245" s="293"/>
      <c r="W245" s="537"/>
      <c r="X245" s="294"/>
      <c r="Y245" s="295"/>
      <c r="Z245" s="296"/>
      <c r="AA245" s="297"/>
      <c r="AB245" s="298"/>
      <c r="AC245" s="299"/>
      <c r="AD245" s="300"/>
      <c r="AE245" s="183">
        <v>65</v>
      </c>
      <c r="AF245" s="187">
        <f t="shared" ref="AF245:AF252" si="124">(O245*$AE245)+(P245*$AE245)+(R245*$AE245)+(S245*$AE245)+(T245*$AE245)+(U245*$AE245)+(W245*$AE245)+(X245*$AE245)+(Y245*$AE245)+(AA245*$AE245)+(AB245*$AE245)+(AC245*$AE245)+(AD245*$AE245)+(V245*$AE245)+(Q245*$AE245)+(Z245*$AE245)</f>
        <v>0</v>
      </c>
      <c r="AG245" s="186">
        <v>2.7</v>
      </c>
      <c r="AH245" s="186">
        <v>3.1</v>
      </c>
      <c r="AI245" s="435">
        <f t="shared" si="123"/>
        <v>0</v>
      </c>
      <c r="AJ245" s="441">
        <f t="shared" ref="AJ245:AJ252" si="125">SUM(O245:AD245)</f>
        <v>0</v>
      </c>
      <c r="AK245" s="441">
        <f t="shared" ref="AK245:AK252" si="126">$AJ245*H245</f>
        <v>0</v>
      </c>
      <c r="AL245" s="441">
        <f t="shared" ref="AL245:AL252" si="127">$AJ245*I245</f>
        <v>0</v>
      </c>
      <c r="AM245" s="441">
        <f t="shared" ref="AM245:AM252" si="128">$AJ245*J245</f>
        <v>0</v>
      </c>
      <c r="AN245" s="441">
        <f t="shared" ref="AN245:AN252" si="129">$AJ245*K245</f>
        <v>0</v>
      </c>
      <c r="AO245" s="441">
        <f t="shared" ref="AO245:AO252" si="130">$AJ245*L245</f>
        <v>0</v>
      </c>
      <c r="AP245" s="441">
        <f t="shared" ref="AP245:AP252" si="131">$AJ245*M245</f>
        <v>0</v>
      </c>
      <c r="AQ245" s="441">
        <f t="shared" ref="AQ245:AQ252" si="132">$AJ245*N245</f>
        <v>0</v>
      </c>
    </row>
    <row r="246" spans="1:43" s="36" customFormat="1" ht="13.5" customHeight="1" thickBot="1">
      <c r="A246" s="368" t="s">
        <v>1917</v>
      </c>
      <c r="B246" s="496" t="s">
        <v>1899</v>
      </c>
      <c r="C246" s="420"/>
      <c r="D246" s="234">
        <v>1</v>
      </c>
      <c r="E246" s="259" t="s">
        <v>93</v>
      </c>
      <c r="F246" s="260" t="s">
        <v>111</v>
      </c>
      <c r="G246" s="260" t="s">
        <v>402</v>
      </c>
      <c r="H246" s="269"/>
      <c r="I246" s="269"/>
      <c r="J246" s="269"/>
      <c r="K246" s="269"/>
      <c r="L246" s="269"/>
      <c r="M246" s="269">
        <v>1</v>
      </c>
      <c r="N246" s="268"/>
      <c r="O246" s="288"/>
      <c r="P246" s="289"/>
      <c r="Q246" s="400"/>
      <c r="R246" s="404"/>
      <c r="S246" s="290"/>
      <c r="T246" s="291"/>
      <c r="U246" s="292"/>
      <c r="V246" s="293"/>
      <c r="W246" s="537"/>
      <c r="X246" s="294"/>
      <c r="Y246" s="295"/>
      <c r="Z246" s="296"/>
      <c r="AA246" s="297"/>
      <c r="AB246" s="298"/>
      <c r="AC246" s="299"/>
      <c r="AD246" s="300"/>
      <c r="AE246" s="183">
        <v>80</v>
      </c>
      <c r="AF246" s="187">
        <f t="shared" ref="AF246" si="133">(O246*$AE246)+(P246*$AE246)+(R246*$AE246)+(S246*$AE246)+(T246*$AE246)+(U246*$AE246)+(W246*$AE246)+(X246*$AE246)+(Y246*$AE246)+(AA246*$AE246)+(AB246*$AE246)+(AC246*$AE246)+(AD246*$AE246)+(V246*$AE246)+(Q246*$AE246)+(Z246*$AE246)</f>
        <v>0</v>
      </c>
      <c r="AG246" s="186">
        <v>3</v>
      </c>
      <c r="AH246" s="186">
        <v>3.4</v>
      </c>
      <c r="AI246" s="435">
        <f t="shared" ref="AI246" si="134">(O246*$D246)+(P246*$D246)+(R246*$D246)+(S246*$D246)+(T246*$D246)+(U246*$D246)+(W246*$D246)+(X246*$D246)+(Y246*$D246)+(AA246*$D246)+(AB246*$D246)+(AC246*$D246)+(AD246*$D246)+(V246*$D246)+(Q246*$D246)+(Z246*$D246)</f>
        <v>0</v>
      </c>
      <c r="AJ246" s="441">
        <f t="shared" ref="AJ246" si="135">SUM(O246:AD246)</f>
        <v>0</v>
      </c>
      <c r="AK246" s="441">
        <f t="shared" ref="AK246" si="136">$AJ246*H246</f>
        <v>0</v>
      </c>
      <c r="AL246" s="441">
        <f t="shared" ref="AL246" si="137">$AJ246*I246</f>
        <v>0</v>
      </c>
      <c r="AM246" s="441">
        <f t="shared" ref="AM246" si="138">$AJ246*J246</f>
        <v>0</v>
      </c>
      <c r="AN246" s="441">
        <f t="shared" ref="AN246" si="139">$AJ246*K246</f>
        <v>0</v>
      </c>
      <c r="AO246" s="441">
        <f t="shared" ref="AO246" si="140">$AJ246*L246</f>
        <v>0</v>
      </c>
      <c r="AP246" s="441">
        <f t="shared" ref="AP246" si="141">$AJ246*M246</f>
        <v>0</v>
      </c>
      <c r="AQ246" s="441">
        <f t="shared" ref="AQ246" si="142">$AJ246*N246</f>
        <v>0</v>
      </c>
    </row>
    <row r="247" spans="1:43" s="36" customFormat="1" ht="13.5" customHeight="1" thickBot="1">
      <c r="A247" s="368" t="s">
        <v>1406</v>
      </c>
      <c r="B247" s="368"/>
      <c r="C247" s="420" t="s">
        <v>1690</v>
      </c>
      <c r="D247" s="234">
        <v>1</v>
      </c>
      <c r="E247" s="259" t="s">
        <v>92</v>
      </c>
      <c r="F247" s="260" t="s">
        <v>111</v>
      </c>
      <c r="G247" s="260" t="s">
        <v>262</v>
      </c>
      <c r="H247" s="269"/>
      <c r="I247" s="269"/>
      <c r="J247" s="269"/>
      <c r="K247" s="269"/>
      <c r="L247" s="269">
        <v>1</v>
      </c>
      <c r="M247" s="269"/>
      <c r="N247" s="268"/>
      <c r="O247" s="288"/>
      <c r="P247" s="289"/>
      <c r="Q247" s="400"/>
      <c r="R247" s="404"/>
      <c r="S247" s="290"/>
      <c r="T247" s="291"/>
      <c r="U247" s="292"/>
      <c r="V247" s="293"/>
      <c r="W247" s="537"/>
      <c r="X247" s="294"/>
      <c r="Y247" s="295"/>
      <c r="Z247" s="296"/>
      <c r="AA247" s="297"/>
      <c r="AB247" s="298"/>
      <c r="AC247" s="299"/>
      <c r="AD247" s="300"/>
      <c r="AE247" s="183">
        <v>60</v>
      </c>
      <c r="AF247" s="187">
        <f t="shared" si="124"/>
        <v>0</v>
      </c>
      <c r="AG247" s="186">
        <v>2.39</v>
      </c>
      <c r="AH247" s="186">
        <v>2.9</v>
      </c>
      <c r="AI247" s="435">
        <f t="shared" si="123"/>
        <v>0</v>
      </c>
      <c r="AJ247" s="441">
        <f t="shared" si="125"/>
        <v>0</v>
      </c>
      <c r="AK247" s="441">
        <f t="shared" si="126"/>
        <v>0</v>
      </c>
      <c r="AL247" s="441">
        <f t="shared" si="127"/>
        <v>0</v>
      </c>
      <c r="AM247" s="441">
        <f t="shared" si="128"/>
        <v>0</v>
      </c>
      <c r="AN247" s="441">
        <f t="shared" si="129"/>
        <v>0</v>
      </c>
      <c r="AO247" s="441">
        <f t="shared" si="130"/>
        <v>0</v>
      </c>
      <c r="AP247" s="441">
        <f t="shared" si="131"/>
        <v>0</v>
      </c>
      <c r="AQ247" s="441">
        <f t="shared" si="132"/>
        <v>0</v>
      </c>
    </row>
    <row r="248" spans="1:43" s="36" customFormat="1" ht="13.5" customHeight="1" thickBot="1">
      <c r="A248" s="368" t="s">
        <v>1407</v>
      </c>
      <c r="B248" s="368"/>
      <c r="C248" s="420" t="s">
        <v>1691</v>
      </c>
      <c r="D248" s="234">
        <v>1</v>
      </c>
      <c r="E248" s="259" t="s">
        <v>94</v>
      </c>
      <c r="F248" s="260" t="s">
        <v>111</v>
      </c>
      <c r="G248" s="260" t="s">
        <v>262</v>
      </c>
      <c r="H248" s="269"/>
      <c r="I248" s="269"/>
      <c r="J248" s="269"/>
      <c r="K248" s="269"/>
      <c r="L248" s="269"/>
      <c r="M248" s="269"/>
      <c r="N248" s="268">
        <v>1</v>
      </c>
      <c r="O248" s="288"/>
      <c r="P248" s="289"/>
      <c r="Q248" s="400"/>
      <c r="R248" s="404"/>
      <c r="S248" s="290"/>
      <c r="T248" s="291"/>
      <c r="U248" s="292"/>
      <c r="V248" s="293"/>
      <c r="W248" s="537"/>
      <c r="X248" s="294"/>
      <c r="Y248" s="295"/>
      <c r="Z248" s="296"/>
      <c r="AA248" s="297"/>
      <c r="AB248" s="298"/>
      <c r="AC248" s="299"/>
      <c r="AD248" s="300"/>
      <c r="AE248" s="183">
        <v>90</v>
      </c>
      <c r="AF248" s="187">
        <f t="shared" si="124"/>
        <v>0</v>
      </c>
      <c r="AG248" s="186">
        <v>3.62</v>
      </c>
      <c r="AH248" s="186">
        <v>4</v>
      </c>
      <c r="AI248" s="435">
        <f t="shared" si="123"/>
        <v>0</v>
      </c>
      <c r="AJ248" s="441">
        <f t="shared" si="125"/>
        <v>0</v>
      </c>
      <c r="AK248" s="441">
        <f t="shared" si="126"/>
        <v>0</v>
      </c>
      <c r="AL248" s="441">
        <f t="shared" si="127"/>
        <v>0</v>
      </c>
      <c r="AM248" s="441">
        <f t="shared" si="128"/>
        <v>0</v>
      </c>
      <c r="AN248" s="441">
        <f t="shared" si="129"/>
        <v>0</v>
      </c>
      <c r="AO248" s="441">
        <f t="shared" si="130"/>
        <v>0</v>
      </c>
      <c r="AP248" s="441">
        <f t="shared" si="131"/>
        <v>0</v>
      </c>
      <c r="AQ248" s="441">
        <f t="shared" si="132"/>
        <v>0</v>
      </c>
    </row>
    <row r="249" spans="1:43" s="36" customFormat="1" ht="13.5" customHeight="1" thickBot="1">
      <c r="A249" s="368" t="s">
        <v>1409</v>
      </c>
      <c r="B249" s="368"/>
      <c r="C249" s="420" t="s">
        <v>1692</v>
      </c>
      <c r="D249" s="234">
        <v>1</v>
      </c>
      <c r="E249" s="259" t="s">
        <v>94</v>
      </c>
      <c r="F249" s="260" t="s">
        <v>111</v>
      </c>
      <c r="G249" s="260" t="s">
        <v>262</v>
      </c>
      <c r="H249" s="269"/>
      <c r="I249" s="269"/>
      <c r="J249" s="269"/>
      <c r="K249" s="269"/>
      <c r="L249" s="269"/>
      <c r="M249" s="269"/>
      <c r="N249" s="268">
        <v>1</v>
      </c>
      <c r="O249" s="288"/>
      <c r="P249" s="289"/>
      <c r="Q249" s="400"/>
      <c r="R249" s="404"/>
      <c r="S249" s="290"/>
      <c r="T249" s="291"/>
      <c r="U249" s="292"/>
      <c r="V249" s="293"/>
      <c r="W249" s="537"/>
      <c r="X249" s="294"/>
      <c r="Y249" s="295"/>
      <c r="Z249" s="296"/>
      <c r="AA249" s="297"/>
      <c r="AB249" s="298"/>
      <c r="AC249" s="299"/>
      <c r="AD249" s="300"/>
      <c r="AE249" s="183">
        <v>130</v>
      </c>
      <c r="AF249" s="187">
        <f t="shared" si="124"/>
        <v>0</v>
      </c>
      <c r="AG249" s="186">
        <v>6.7</v>
      </c>
      <c r="AH249" s="186">
        <v>7.4700000000000006</v>
      </c>
      <c r="AI249" s="435">
        <f t="shared" si="123"/>
        <v>0</v>
      </c>
      <c r="AJ249" s="441">
        <f t="shared" si="125"/>
        <v>0</v>
      </c>
      <c r="AK249" s="441">
        <f t="shared" si="126"/>
        <v>0</v>
      </c>
      <c r="AL249" s="441">
        <f t="shared" si="127"/>
        <v>0</v>
      </c>
      <c r="AM249" s="441">
        <f t="shared" si="128"/>
        <v>0</v>
      </c>
      <c r="AN249" s="441">
        <f t="shared" si="129"/>
        <v>0</v>
      </c>
      <c r="AO249" s="441">
        <f t="shared" si="130"/>
        <v>0</v>
      </c>
      <c r="AP249" s="441">
        <f t="shared" si="131"/>
        <v>0</v>
      </c>
      <c r="AQ249" s="441">
        <f t="shared" si="132"/>
        <v>0</v>
      </c>
    </row>
    <row r="250" spans="1:43" s="36" customFormat="1" ht="13.5" customHeight="1" thickBot="1">
      <c r="A250" s="368" t="s">
        <v>1410</v>
      </c>
      <c r="B250" s="368"/>
      <c r="C250" s="420" t="s">
        <v>1693</v>
      </c>
      <c r="D250" s="234">
        <v>1</v>
      </c>
      <c r="E250" s="259" t="s">
        <v>94</v>
      </c>
      <c r="F250" s="260" t="s">
        <v>111</v>
      </c>
      <c r="G250" s="260" t="s">
        <v>262</v>
      </c>
      <c r="H250" s="269"/>
      <c r="I250" s="269"/>
      <c r="J250" s="269"/>
      <c r="K250" s="269"/>
      <c r="L250" s="269"/>
      <c r="M250" s="269"/>
      <c r="N250" s="268">
        <v>1</v>
      </c>
      <c r="O250" s="288"/>
      <c r="P250" s="289"/>
      <c r="Q250" s="400"/>
      <c r="R250" s="404"/>
      <c r="S250" s="290"/>
      <c r="T250" s="291"/>
      <c r="U250" s="292"/>
      <c r="V250" s="293"/>
      <c r="W250" s="537"/>
      <c r="X250" s="294"/>
      <c r="Y250" s="295"/>
      <c r="Z250" s="296"/>
      <c r="AA250" s="297"/>
      <c r="AB250" s="298"/>
      <c r="AC250" s="299"/>
      <c r="AD250" s="300"/>
      <c r="AE250" s="183">
        <v>100</v>
      </c>
      <c r="AF250" s="187">
        <f t="shared" si="124"/>
        <v>0</v>
      </c>
      <c r="AG250" s="186">
        <v>4.5999999999999996</v>
      </c>
      <c r="AH250" s="186">
        <v>5.2</v>
      </c>
      <c r="AI250" s="435">
        <f t="shared" si="123"/>
        <v>0</v>
      </c>
      <c r="AJ250" s="441">
        <f t="shared" si="125"/>
        <v>0</v>
      </c>
      <c r="AK250" s="441">
        <f t="shared" si="126"/>
        <v>0</v>
      </c>
      <c r="AL250" s="441">
        <f t="shared" si="127"/>
        <v>0</v>
      </c>
      <c r="AM250" s="441">
        <f t="shared" si="128"/>
        <v>0</v>
      </c>
      <c r="AN250" s="441">
        <f t="shared" si="129"/>
        <v>0</v>
      </c>
      <c r="AO250" s="441">
        <f t="shared" si="130"/>
        <v>0</v>
      </c>
      <c r="AP250" s="441">
        <f t="shared" si="131"/>
        <v>0</v>
      </c>
      <c r="AQ250" s="441">
        <f t="shared" si="132"/>
        <v>0</v>
      </c>
    </row>
    <row r="251" spans="1:43" s="36" customFormat="1" ht="13.5" customHeight="1" thickBot="1">
      <c r="A251" s="368" t="s">
        <v>1411</v>
      </c>
      <c r="B251" s="368"/>
      <c r="C251" s="420" t="s">
        <v>1694</v>
      </c>
      <c r="D251" s="234">
        <v>1</v>
      </c>
      <c r="E251" s="259" t="s">
        <v>94</v>
      </c>
      <c r="F251" s="260" t="s">
        <v>111</v>
      </c>
      <c r="G251" s="260" t="s">
        <v>262</v>
      </c>
      <c r="H251" s="269"/>
      <c r="I251" s="269"/>
      <c r="J251" s="269"/>
      <c r="K251" s="269"/>
      <c r="L251" s="269"/>
      <c r="M251" s="269"/>
      <c r="N251" s="268">
        <v>1</v>
      </c>
      <c r="O251" s="288"/>
      <c r="P251" s="289"/>
      <c r="Q251" s="400"/>
      <c r="R251" s="410"/>
      <c r="S251" s="290"/>
      <c r="T251" s="291"/>
      <c r="U251" s="292"/>
      <c r="V251" s="293"/>
      <c r="W251" s="537"/>
      <c r="X251" s="294"/>
      <c r="Y251" s="295"/>
      <c r="Z251" s="296"/>
      <c r="AA251" s="297"/>
      <c r="AB251" s="298"/>
      <c r="AC251" s="299"/>
      <c r="AD251" s="300"/>
      <c r="AE251" s="201">
        <v>130</v>
      </c>
      <c r="AF251" s="187">
        <f t="shared" si="124"/>
        <v>0</v>
      </c>
      <c r="AG251" s="186">
        <v>5.58</v>
      </c>
      <c r="AH251" s="186">
        <v>6</v>
      </c>
      <c r="AI251" s="435">
        <f t="shared" si="123"/>
        <v>0</v>
      </c>
      <c r="AJ251" s="441">
        <f t="shared" si="125"/>
        <v>0</v>
      </c>
      <c r="AK251" s="441">
        <f t="shared" si="126"/>
        <v>0</v>
      </c>
      <c r="AL251" s="441">
        <f t="shared" si="127"/>
        <v>0</v>
      </c>
      <c r="AM251" s="441">
        <f t="shared" si="128"/>
        <v>0</v>
      </c>
      <c r="AN251" s="441">
        <f t="shared" si="129"/>
        <v>0</v>
      </c>
      <c r="AO251" s="441">
        <f t="shared" si="130"/>
        <v>0</v>
      </c>
      <c r="AP251" s="441">
        <f t="shared" si="131"/>
        <v>0</v>
      </c>
      <c r="AQ251" s="441">
        <f t="shared" si="132"/>
        <v>0</v>
      </c>
    </row>
    <row r="252" spans="1:43" s="36" customFormat="1" ht="13.95" customHeight="1" thickBot="1">
      <c r="A252" s="81" t="s">
        <v>1687</v>
      </c>
      <c r="B252" s="81"/>
      <c r="C252" s="420" t="s">
        <v>1688</v>
      </c>
      <c r="D252" s="423">
        <v>1</v>
      </c>
      <c r="E252" s="61" t="s">
        <v>94</v>
      </c>
      <c r="F252" s="424" t="s">
        <v>111</v>
      </c>
      <c r="G252" s="424" t="s">
        <v>262</v>
      </c>
      <c r="H252" s="72"/>
      <c r="I252" s="72"/>
      <c r="J252" s="72"/>
      <c r="K252" s="72"/>
      <c r="L252" s="72"/>
      <c r="M252" s="72"/>
      <c r="N252" s="126">
        <v>1</v>
      </c>
      <c r="O252" s="301"/>
      <c r="P252" s="302"/>
      <c r="Q252" s="400"/>
      <c r="R252" s="410"/>
      <c r="S252" s="303"/>
      <c r="T252" s="304"/>
      <c r="U252" s="305"/>
      <c r="V252" s="306"/>
      <c r="W252" s="537"/>
      <c r="X252" s="307"/>
      <c r="Y252" s="308"/>
      <c r="Z252" s="309"/>
      <c r="AA252" s="202"/>
      <c r="AB252" s="203"/>
      <c r="AC252" s="204"/>
      <c r="AD252" s="205"/>
      <c r="AE252" s="201">
        <v>130</v>
      </c>
      <c r="AF252" s="187">
        <f t="shared" si="124"/>
        <v>0</v>
      </c>
      <c r="AG252" s="186">
        <v>4.2</v>
      </c>
      <c r="AH252" s="186">
        <v>4.5999999999999996</v>
      </c>
      <c r="AI252" s="435">
        <f t="shared" si="123"/>
        <v>0</v>
      </c>
      <c r="AJ252" s="441">
        <f t="shared" si="125"/>
        <v>0</v>
      </c>
      <c r="AK252" s="441">
        <f t="shared" si="126"/>
        <v>0</v>
      </c>
      <c r="AL252" s="441">
        <f t="shared" si="127"/>
        <v>0</v>
      </c>
      <c r="AM252" s="441">
        <f t="shared" si="128"/>
        <v>0</v>
      </c>
      <c r="AN252" s="441">
        <f t="shared" si="129"/>
        <v>0</v>
      </c>
      <c r="AO252" s="441">
        <f t="shared" si="130"/>
        <v>0</v>
      </c>
      <c r="AP252" s="441">
        <f t="shared" si="131"/>
        <v>0</v>
      </c>
      <c r="AQ252" s="441">
        <f t="shared" si="132"/>
        <v>0</v>
      </c>
    </row>
    <row r="253" spans="1:43" s="36" customFormat="1" ht="13.5" customHeight="1" thickBot="1">
      <c r="A253" s="371"/>
      <c r="B253" s="371"/>
      <c r="C253" s="371"/>
      <c r="D253" s="371"/>
      <c r="E253" s="371"/>
      <c r="F253" s="371"/>
      <c r="G253" s="371"/>
      <c r="H253" s="371"/>
      <c r="I253" s="371"/>
      <c r="J253" s="371"/>
      <c r="K253" s="371"/>
      <c r="L253" s="371"/>
      <c r="M253" s="371"/>
      <c r="N253" s="371"/>
      <c r="O253" s="371"/>
      <c r="P253" s="371"/>
      <c r="Q253" s="371"/>
      <c r="R253" s="371"/>
      <c r="S253" s="371"/>
      <c r="T253" s="371"/>
      <c r="U253" s="371"/>
      <c r="V253" s="371"/>
      <c r="W253" s="371"/>
      <c r="X253" s="371"/>
      <c r="Y253" s="371"/>
      <c r="Z253" s="371"/>
      <c r="AA253" s="371"/>
      <c r="AB253" s="371"/>
      <c r="AC253" s="371"/>
      <c r="AD253" s="83"/>
      <c r="AE253" s="23"/>
      <c r="AF253" s="23"/>
      <c r="AG253" s="23"/>
      <c r="AH253" s="23"/>
      <c r="AI253" s="36">
        <f>SUM(N253:AC253)</f>
        <v>0</v>
      </c>
      <c r="AJ253" s="441"/>
      <c r="AK253" s="441"/>
      <c r="AL253" s="441"/>
      <c r="AM253" s="441"/>
      <c r="AN253" s="441"/>
      <c r="AO253" s="441"/>
      <c r="AP253" s="441"/>
      <c r="AQ253" s="441"/>
    </row>
    <row r="254" spans="1:43" s="21" customFormat="1" ht="66.599999999999994" thickBot="1">
      <c r="A254" s="559" t="s">
        <v>1932</v>
      </c>
      <c r="B254" s="429" t="s">
        <v>1862</v>
      </c>
      <c r="C254" s="385" t="str">
        <f>C3</f>
        <v>Picture</v>
      </c>
      <c r="D254" s="385" t="str">
        <f>D$153</f>
        <v>Nb of holds per set</v>
      </c>
      <c r="E254" s="385" t="s">
        <v>4</v>
      </c>
      <c r="F254" s="385" t="s">
        <v>5</v>
      </c>
      <c r="G254" s="428" t="s">
        <v>253</v>
      </c>
      <c r="H254" s="546" t="s">
        <v>88</v>
      </c>
      <c r="I254" s="547" t="s">
        <v>89</v>
      </c>
      <c r="J254" s="547" t="s">
        <v>90</v>
      </c>
      <c r="K254" s="547" t="s">
        <v>91</v>
      </c>
      <c r="L254" s="547" t="s">
        <v>92</v>
      </c>
      <c r="M254" s="547" t="s">
        <v>93</v>
      </c>
      <c r="N254" s="548" t="s">
        <v>94</v>
      </c>
      <c r="O254" s="549" t="s">
        <v>95</v>
      </c>
      <c r="P254" s="505" t="s">
        <v>96</v>
      </c>
      <c r="Q254" s="506" t="s">
        <v>1456</v>
      </c>
      <c r="R254" s="396" t="s">
        <v>97</v>
      </c>
      <c r="S254" s="507" t="s">
        <v>98</v>
      </c>
      <c r="T254" s="508" t="s">
        <v>99</v>
      </c>
      <c r="U254" s="509" t="s">
        <v>100</v>
      </c>
      <c r="V254" s="510" t="s">
        <v>1797</v>
      </c>
      <c r="W254" s="538" t="s">
        <v>1941</v>
      </c>
      <c r="X254" s="511" t="s">
        <v>102</v>
      </c>
      <c r="Y254" s="512" t="s">
        <v>15</v>
      </c>
      <c r="Z254" s="513" t="s">
        <v>104</v>
      </c>
      <c r="AA254" s="514" t="s">
        <v>105</v>
      </c>
      <c r="AB254" s="515" t="s">
        <v>106</v>
      </c>
      <c r="AC254" s="516" t="s">
        <v>107</v>
      </c>
      <c r="AD254" s="517" t="s">
        <v>108</v>
      </c>
      <c r="AE254" s="553" t="s">
        <v>256</v>
      </c>
      <c r="AF254" s="556" t="s">
        <v>18</v>
      </c>
      <c r="AG254" s="557" t="s">
        <v>19</v>
      </c>
      <c r="AH254" s="557" t="s">
        <v>20</v>
      </c>
      <c r="AI254" s="558" t="s">
        <v>21</v>
      </c>
      <c r="AJ254" s="554" t="s">
        <v>1485</v>
      </c>
      <c r="AK254" s="439" t="s">
        <v>1790</v>
      </c>
      <c r="AL254" s="439" t="s">
        <v>1791</v>
      </c>
      <c r="AM254" s="439" t="s">
        <v>1792</v>
      </c>
      <c r="AN254" s="439" t="s">
        <v>1793</v>
      </c>
      <c r="AO254" s="439" t="s">
        <v>1794</v>
      </c>
      <c r="AP254" s="439" t="s">
        <v>1795</v>
      </c>
      <c r="AQ254" s="439" t="s">
        <v>1796</v>
      </c>
    </row>
    <row r="255" spans="1:43" s="36" customFormat="1" ht="16.5" customHeight="1" thickBot="1">
      <c r="A255" s="368" t="s">
        <v>1942</v>
      </c>
      <c r="B255" s="539" t="s">
        <v>1939</v>
      </c>
      <c r="C255" s="540"/>
      <c r="D255" s="541">
        <v>50</v>
      </c>
      <c r="E255" s="542" t="s">
        <v>1943</v>
      </c>
      <c r="F255" s="542" t="s">
        <v>111</v>
      </c>
      <c r="G255" s="543" t="s">
        <v>401</v>
      </c>
      <c r="H255" s="457"/>
      <c r="I255" s="269">
        <v>10</v>
      </c>
      <c r="J255" s="269">
        <v>20</v>
      </c>
      <c r="K255" s="269">
        <v>10</v>
      </c>
      <c r="L255" s="269">
        <v>5</v>
      </c>
      <c r="M255" s="269">
        <v>5</v>
      </c>
      <c r="N255" s="550"/>
      <c r="O255" s="288"/>
      <c r="P255" s="289"/>
      <c r="Q255" s="400"/>
      <c r="R255" s="404"/>
      <c r="S255" s="290"/>
      <c r="T255" s="291"/>
      <c r="U255" s="292"/>
      <c r="V255" s="293"/>
      <c r="W255" s="537"/>
      <c r="X255" s="294"/>
      <c r="Y255" s="295"/>
      <c r="Z255" s="296"/>
      <c r="AA255" s="297"/>
      <c r="AB255" s="298"/>
      <c r="AC255" s="299"/>
      <c r="AD255" s="300"/>
      <c r="AE255" s="552">
        <v>1200</v>
      </c>
      <c r="AF255" s="187">
        <f t="shared" ref="AF255:AF257" si="143">(O255*$AE255)+(P255*$AE255)+(R255*$AE255)+(S255*$AE255)+(T255*$AE255)+(U255*$AE255)+(W255*$AE255)+(X255*$AE255)+(Y255*$AE255)+(AA255*$AE255)+(AB255*$AE255)+(AC255*$AE255)+(AD255*$AE255)+(V255*$AE255)+(Q255*$AE255)+(Z255*$AE255)</f>
        <v>0</v>
      </c>
      <c r="AG255" s="555">
        <v>51</v>
      </c>
      <c r="AH255" s="555">
        <v>52</v>
      </c>
      <c r="AI255" s="435">
        <f>(O255*$D255)+(P255*$D255)+(R255*$D255)+(S255*$D255)+(T255*$D255)+(U255*$D255)+(W255*$D255)+(X255*$D255)+(Y255*$D255)+(AA255*$D255)+(AB255*$D255)+(AC255*$D255)+(AD255*$D255)+(V255*$D255)+(Q255*$D255)+(Z255*$D255)</f>
        <v>0</v>
      </c>
      <c r="AJ255" s="441">
        <f>SUM(O255:AD255)</f>
        <v>0</v>
      </c>
      <c r="AK255" s="441">
        <f t="shared" ref="AK255:AK257" si="144">$AJ255*H255</f>
        <v>0</v>
      </c>
      <c r="AL255" s="441">
        <f t="shared" ref="AL255:AL257" si="145">$AJ255*I255</f>
        <v>0</v>
      </c>
      <c r="AM255" s="441">
        <f t="shared" ref="AM255:AM257" si="146">$AJ255*J255</f>
        <v>0</v>
      </c>
      <c r="AN255" s="441">
        <f t="shared" ref="AN255:AN257" si="147">$AJ255*K255</f>
        <v>0</v>
      </c>
      <c r="AO255" s="441">
        <f t="shared" ref="AO255:AO257" si="148">$AJ255*L255</f>
        <v>0</v>
      </c>
      <c r="AP255" s="441">
        <f t="shared" ref="AP255:AP257" si="149">$AJ255*M255</f>
        <v>0</v>
      </c>
      <c r="AQ255" s="441">
        <f t="shared" ref="AQ255:AQ257" si="150">$AJ255*N255</f>
        <v>0</v>
      </c>
    </row>
    <row r="256" spans="1:43" s="36" customFormat="1" ht="16.5" customHeight="1" thickBot="1">
      <c r="A256" s="560" t="s">
        <v>1944</v>
      </c>
      <c r="B256" s="561" t="s">
        <v>1939</v>
      </c>
      <c r="C256" s="419"/>
      <c r="D256" s="562">
        <v>50</v>
      </c>
      <c r="E256" s="563" t="s">
        <v>1945</v>
      </c>
      <c r="F256" s="563" t="s">
        <v>254</v>
      </c>
      <c r="G256" s="563" t="s">
        <v>401</v>
      </c>
      <c r="H256" s="564"/>
      <c r="I256" s="564"/>
      <c r="J256" s="564">
        <v>15</v>
      </c>
      <c r="K256" s="564">
        <v>25</v>
      </c>
      <c r="L256" s="564">
        <v>10</v>
      </c>
      <c r="M256" s="564"/>
      <c r="N256" s="565"/>
      <c r="O256" s="288"/>
      <c r="P256" s="289"/>
      <c r="Q256" s="400"/>
      <c r="R256" s="404"/>
      <c r="S256" s="290"/>
      <c r="T256" s="291"/>
      <c r="U256" s="292"/>
      <c r="V256" s="293"/>
      <c r="W256" s="537"/>
      <c r="X256" s="294"/>
      <c r="Y256" s="295"/>
      <c r="Z256" s="296"/>
      <c r="AA256" s="297"/>
      <c r="AB256" s="298"/>
      <c r="AC256" s="299"/>
      <c r="AD256" s="300"/>
      <c r="AE256" s="183">
        <v>950</v>
      </c>
      <c r="AF256" s="187">
        <f t="shared" si="143"/>
        <v>0</v>
      </c>
      <c r="AG256" s="186">
        <v>20.2</v>
      </c>
      <c r="AH256" s="186">
        <v>21</v>
      </c>
      <c r="AI256" s="435">
        <f t="shared" ref="AI256:AI257" si="151">(O256*$D256)+(P256*$D256)+(R256*$D256)+(S256*$D256)+(T256*$D256)+(U256*$D256)+(W256*$D256)+(X256*$D256)+(Y256*$D256)+(AA256*$D256)+(AB256*$D256)+(AC256*$D256)+(AD256*$D256)+(V256*$D256)+(Q256*$D256)+(Z256*$D256)</f>
        <v>0</v>
      </c>
      <c r="AJ256" s="441">
        <f t="shared" ref="AJ256:AJ257" si="152">SUM(O256:AD256)</f>
        <v>0</v>
      </c>
      <c r="AK256" s="441">
        <f t="shared" si="144"/>
        <v>0</v>
      </c>
      <c r="AL256" s="441">
        <f t="shared" si="145"/>
        <v>0</v>
      </c>
      <c r="AM256" s="441">
        <f t="shared" si="146"/>
        <v>0</v>
      </c>
      <c r="AN256" s="441">
        <f t="shared" si="147"/>
        <v>0</v>
      </c>
      <c r="AO256" s="441">
        <f t="shared" si="148"/>
        <v>0</v>
      </c>
      <c r="AP256" s="441">
        <f t="shared" si="149"/>
        <v>0</v>
      </c>
      <c r="AQ256" s="441">
        <f t="shared" si="150"/>
        <v>0</v>
      </c>
    </row>
    <row r="257" spans="1:43" s="36" customFormat="1" ht="16.5" customHeight="1" thickBot="1">
      <c r="A257" s="560" t="s">
        <v>1946</v>
      </c>
      <c r="B257" s="561" t="s">
        <v>1939</v>
      </c>
      <c r="C257" s="419"/>
      <c r="D257" s="562">
        <v>50</v>
      </c>
      <c r="E257" s="563" t="s">
        <v>1943</v>
      </c>
      <c r="F257" s="563" t="s">
        <v>254</v>
      </c>
      <c r="G257" s="563" t="s">
        <v>401</v>
      </c>
      <c r="H257" s="564"/>
      <c r="I257" s="564">
        <v>10</v>
      </c>
      <c r="J257" s="564">
        <v>10</v>
      </c>
      <c r="K257" s="564">
        <v>15</v>
      </c>
      <c r="L257" s="564">
        <v>6</v>
      </c>
      <c r="M257" s="564">
        <v>9</v>
      </c>
      <c r="N257" s="565"/>
      <c r="O257" s="288"/>
      <c r="P257" s="289"/>
      <c r="Q257" s="400"/>
      <c r="R257" s="404"/>
      <c r="S257" s="290"/>
      <c r="T257" s="291"/>
      <c r="U257" s="292"/>
      <c r="V257" s="293"/>
      <c r="W257" s="537"/>
      <c r="X257" s="294"/>
      <c r="Y257" s="295"/>
      <c r="Z257" s="296"/>
      <c r="AA257" s="297"/>
      <c r="AB257" s="298"/>
      <c r="AC257" s="299"/>
      <c r="AD257" s="300"/>
      <c r="AE257" s="183">
        <v>2082.5</v>
      </c>
      <c r="AF257" s="187">
        <f t="shared" si="143"/>
        <v>0</v>
      </c>
      <c r="AG257" s="186">
        <v>43.7</v>
      </c>
      <c r="AH257" s="186">
        <v>45</v>
      </c>
      <c r="AI257" s="435">
        <f t="shared" si="151"/>
        <v>0</v>
      </c>
      <c r="AJ257" s="441">
        <f t="shared" si="152"/>
        <v>0</v>
      </c>
      <c r="AK257" s="441">
        <f t="shared" si="144"/>
        <v>0</v>
      </c>
      <c r="AL257" s="441">
        <f t="shared" si="145"/>
        <v>0</v>
      </c>
      <c r="AM257" s="441">
        <f t="shared" si="146"/>
        <v>0</v>
      </c>
      <c r="AN257" s="441">
        <f t="shared" si="147"/>
        <v>0</v>
      </c>
      <c r="AO257" s="441">
        <f t="shared" si="148"/>
        <v>0</v>
      </c>
      <c r="AP257" s="441">
        <f t="shared" si="149"/>
        <v>0</v>
      </c>
      <c r="AQ257" s="441">
        <f t="shared" si="150"/>
        <v>0</v>
      </c>
    </row>
    <row r="258" spans="1:43" s="36" customFormat="1" ht="16.5" customHeight="1" thickBot="1">
      <c r="A258" s="368" t="s">
        <v>224</v>
      </c>
      <c r="B258" s="368"/>
      <c r="C258" s="420" t="s">
        <v>1695</v>
      </c>
      <c r="D258" s="234">
        <v>50</v>
      </c>
      <c r="E258" s="259" t="s">
        <v>90</v>
      </c>
      <c r="F258" s="260" t="s">
        <v>111</v>
      </c>
      <c r="G258" s="260" t="s">
        <v>401</v>
      </c>
      <c r="H258" s="269"/>
      <c r="I258" s="269"/>
      <c r="J258" s="269">
        <v>50</v>
      </c>
      <c r="K258" s="269"/>
      <c r="L258" s="269"/>
      <c r="M258" s="269"/>
      <c r="N258" s="268"/>
      <c r="O258" s="288"/>
      <c r="P258" s="289"/>
      <c r="Q258" s="400"/>
      <c r="R258" s="404"/>
      <c r="S258" s="290"/>
      <c r="T258" s="291"/>
      <c r="U258" s="292"/>
      <c r="V258" s="293"/>
      <c r="W258" s="537"/>
      <c r="X258" s="294"/>
      <c r="Y258" s="295"/>
      <c r="Z258" s="296"/>
      <c r="AA258" s="297"/>
      <c r="AB258" s="298"/>
      <c r="AC258" s="299"/>
      <c r="AD258" s="300"/>
      <c r="AE258" s="183">
        <v>250</v>
      </c>
      <c r="AF258" s="187">
        <f t="shared" ref="AF258:AF267" si="153">(O258*$AE258)+(P258*$AE258)+(R258*$AE258)+(S258*$AE258)+(T258*$AE258)+(U258*$AE258)+(W258*$AE258)+(X258*$AE258)+(Y258*$AE258)+(AA258*$AE258)+(AB258*$AE258)+(AC258*$AE258)+(AD258*$AE258)+(V258*$AE258)+(Q258*$AE258)+(Z258*$AE258)</f>
        <v>0</v>
      </c>
      <c r="AG258" s="186">
        <v>8.42</v>
      </c>
      <c r="AH258" s="186">
        <v>9</v>
      </c>
      <c r="AI258" s="435">
        <f t="shared" ref="AI258:AI267" si="154">(O258*$D258)+(P258*$D258)+(R258*$D258)+(S258*$D258)+(T258*$D258)+(U258*$D258)+(W258*$D258)+(X258*$D258)+(Y258*$D258)+(AA258*$D258)+(AB258*$D258)+(AC258*$D258)+(AD258*$D258)+(V258*$D258)+(Q258*$D258)+(Z258*$D258)</f>
        <v>0</v>
      </c>
      <c r="AJ258" s="441">
        <f>SUM(O258:AD258)</f>
        <v>0</v>
      </c>
      <c r="AK258" s="441">
        <f t="shared" ref="AK258:AQ267" si="155">$AJ258*H258</f>
        <v>0</v>
      </c>
      <c r="AL258" s="441">
        <f t="shared" si="155"/>
        <v>0</v>
      </c>
      <c r="AM258" s="441">
        <f t="shared" si="155"/>
        <v>0</v>
      </c>
      <c r="AN258" s="441">
        <f t="shared" si="155"/>
        <v>0</v>
      </c>
      <c r="AO258" s="441">
        <f t="shared" si="155"/>
        <v>0</v>
      </c>
      <c r="AP258" s="441">
        <f t="shared" si="155"/>
        <v>0</v>
      </c>
      <c r="AQ258" s="441">
        <f t="shared" si="155"/>
        <v>0</v>
      </c>
    </row>
    <row r="259" spans="1:43" s="36" customFormat="1" ht="16.5" customHeight="1" thickBot="1">
      <c r="A259" s="368" t="s">
        <v>1784</v>
      </c>
      <c r="B259" s="368"/>
      <c r="C259" s="420" t="s">
        <v>1850</v>
      </c>
      <c r="D259" s="234">
        <v>50</v>
      </c>
      <c r="E259" s="259" t="s">
        <v>216</v>
      </c>
      <c r="F259" s="260" t="s">
        <v>111</v>
      </c>
      <c r="G259" s="260" t="s">
        <v>401</v>
      </c>
      <c r="H259" s="269"/>
      <c r="I259" s="269"/>
      <c r="J259" s="269">
        <v>15</v>
      </c>
      <c r="K259" s="269">
        <v>25</v>
      </c>
      <c r="L259" s="269">
        <v>10</v>
      </c>
      <c r="M259" s="269"/>
      <c r="N259" s="268"/>
      <c r="O259" s="288"/>
      <c r="P259" s="289"/>
      <c r="Q259" s="400"/>
      <c r="R259" s="404"/>
      <c r="S259" s="290"/>
      <c r="T259" s="291"/>
      <c r="U259" s="292"/>
      <c r="V259" s="293"/>
      <c r="W259" s="537"/>
      <c r="X259" s="294"/>
      <c r="Y259" s="295"/>
      <c r="Z259" s="296"/>
      <c r="AA259" s="297"/>
      <c r="AB259" s="298"/>
      <c r="AC259" s="299"/>
      <c r="AD259" s="300"/>
      <c r="AE259" s="183">
        <v>400</v>
      </c>
      <c r="AF259" s="187">
        <f t="shared" si="153"/>
        <v>0</v>
      </c>
      <c r="AG259" s="186">
        <v>18.84</v>
      </c>
      <c r="AH259" s="186">
        <v>18</v>
      </c>
      <c r="AI259" s="435">
        <f t="shared" si="154"/>
        <v>0</v>
      </c>
      <c r="AJ259" s="441">
        <f t="shared" ref="AJ259:AJ267" si="156">SUM(O259:AD259)</f>
        <v>0</v>
      </c>
      <c r="AK259" s="441">
        <f t="shared" si="155"/>
        <v>0</v>
      </c>
      <c r="AL259" s="441">
        <f t="shared" si="155"/>
        <v>0</v>
      </c>
      <c r="AM259" s="441">
        <f t="shared" si="155"/>
        <v>0</v>
      </c>
      <c r="AN259" s="441">
        <f t="shared" si="155"/>
        <v>0</v>
      </c>
      <c r="AO259" s="441">
        <f t="shared" si="155"/>
        <v>0</v>
      </c>
      <c r="AP259" s="441">
        <f t="shared" si="155"/>
        <v>0</v>
      </c>
      <c r="AQ259" s="441">
        <f t="shared" si="155"/>
        <v>0</v>
      </c>
    </row>
    <row r="260" spans="1:43" s="36" customFormat="1" ht="16.5" customHeight="1" thickBot="1">
      <c r="A260" s="368" t="s">
        <v>1785</v>
      </c>
      <c r="B260" s="368"/>
      <c r="C260" s="420" t="s">
        <v>1851</v>
      </c>
      <c r="D260" s="234">
        <v>50</v>
      </c>
      <c r="E260" s="259" t="s">
        <v>216</v>
      </c>
      <c r="F260" s="260" t="s">
        <v>111</v>
      </c>
      <c r="G260" s="260" t="s">
        <v>401</v>
      </c>
      <c r="H260" s="269"/>
      <c r="I260" s="269">
        <v>5</v>
      </c>
      <c r="J260" s="269">
        <v>20</v>
      </c>
      <c r="K260" s="269">
        <v>20</v>
      </c>
      <c r="L260" s="269">
        <v>5</v>
      </c>
      <c r="M260" s="269"/>
      <c r="N260" s="268"/>
      <c r="O260" s="288"/>
      <c r="P260" s="289"/>
      <c r="Q260" s="400"/>
      <c r="R260" s="404"/>
      <c r="S260" s="290"/>
      <c r="T260" s="291"/>
      <c r="U260" s="292"/>
      <c r="V260" s="293"/>
      <c r="W260" s="537"/>
      <c r="X260" s="294"/>
      <c r="Y260" s="295"/>
      <c r="Z260" s="296"/>
      <c r="AA260" s="297"/>
      <c r="AB260" s="298"/>
      <c r="AC260" s="299"/>
      <c r="AD260" s="300"/>
      <c r="AE260" s="183">
        <v>400</v>
      </c>
      <c r="AF260" s="187">
        <f t="shared" si="153"/>
        <v>0</v>
      </c>
      <c r="AG260" s="186">
        <v>19.63</v>
      </c>
      <c r="AH260" s="186">
        <v>20</v>
      </c>
      <c r="AI260" s="435">
        <f t="shared" si="154"/>
        <v>0</v>
      </c>
      <c r="AJ260" s="441">
        <f t="shared" si="156"/>
        <v>0</v>
      </c>
      <c r="AK260" s="441">
        <f t="shared" si="155"/>
        <v>0</v>
      </c>
      <c r="AL260" s="441">
        <f t="shared" si="155"/>
        <v>0</v>
      </c>
      <c r="AM260" s="441">
        <f t="shared" si="155"/>
        <v>0</v>
      </c>
      <c r="AN260" s="441">
        <f t="shared" si="155"/>
        <v>0</v>
      </c>
      <c r="AO260" s="441">
        <f t="shared" si="155"/>
        <v>0</v>
      </c>
      <c r="AP260" s="441">
        <f t="shared" si="155"/>
        <v>0</v>
      </c>
      <c r="AQ260" s="441">
        <f t="shared" si="155"/>
        <v>0</v>
      </c>
    </row>
    <row r="261" spans="1:43" s="36" customFormat="1" ht="16.5" customHeight="1" thickBot="1">
      <c r="A261" s="368" t="s">
        <v>1786</v>
      </c>
      <c r="B261" s="368"/>
      <c r="C261" s="420" t="s">
        <v>1852</v>
      </c>
      <c r="D261" s="234">
        <v>50</v>
      </c>
      <c r="E261" s="259" t="s">
        <v>216</v>
      </c>
      <c r="F261" s="260" t="s">
        <v>111</v>
      </c>
      <c r="G261" s="260" t="s">
        <v>401</v>
      </c>
      <c r="H261" s="269"/>
      <c r="I261" s="269"/>
      <c r="J261" s="269">
        <v>30</v>
      </c>
      <c r="K261" s="269">
        <v>15</v>
      </c>
      <c r="L261" s="269">
        <v>5</v>
      </c>
      <c r="M261" s="269"/>
      <c r="N261" s="268"/>
      <c r="O261" s="288"/>
      <c r="P261" s="289"/>
      <c r="Q261" s="400"/>
      <c r="R261" s="404"/>
      <c r="S261" s="290"/>
      <c r="T261" s="291"/>
      <c r="U261" s="292"/>
      <c r="V261" s="293"/>
      <c r="W261" s="537"/>
      <c r="X261" s="294"/>
      <c r="Y261" s="295"/>
      <c r="Z261" s="296"/>
      <c r="AA261" s="297"/>
      <c r="AB261" s="298"/>
      <c r="AC261" s="299"/>
      <c r="AD261" s="300"/>
      <c r="AE261" s="183">
        <v>390</v>
      </c>
      <c r="AF261" s="187">
        <f t="shared" si="153"/>
        <v>0</v>
      </c>
      <c r="AG261" s="186">
        <v>14.82</v>
      </c>
      <c r="AH261" s="186">
        <v>15</v>
      </c>
      <c r="AI261" s="435">
        <f t="shared" si="154"/>
        <v>0</v>
      </c>
      <c r="AJ261" s="441">
        <f t="shared" si="156"/>
        <v>0</v>
      </c>
      <c r="AK261" s="441">
        <f t="shared" si="155"/>
        <v>0</v>
      </c>
      <c r="AL261" s="441">
        <f t="shared" si="155"/>
        <v>0</v>
      </c>
      <c r="AM261" s="441">
        <f t="shared" si="155"/>
        <v>0</v>
      </c>
      <c r="AN261" s="441">
        <f t="shared" si="155"/>
        <v>0</v>
      </c>
      <c r="AO261" s="441">
        <f t="shared" si="155"/>
        <v>0</v>
      </c>
      <c r="AP261" s="441">
        <f t="shared" si="155"/>
        <v>0</v>
      </c>
      <c r="AQ261" s="441">
        <f t="shared" si="155"/>
        <v>0</v>
      </c>
    </row>
    <row r="262" spans="1:43" s="36" customFormat="1" ht="16.5" customHeight="1" thickBot="1">
      <c r="A262" s="368" t="s">
        <v>1787</v>
      </c>
      <c r="B262" s="368"/>
      <c r="C262" s="420" t="s">
        <v>1853</v>
      </c>
      <c r="D262" s="234">
        <v>50</v>
      </c>
      <c r="E262" s="259" t="s">
        <v>216</v>
      </c>
      <c r="F262" s="260" t="s">
        <v>111</v>
      </c>
      <c r="G262" s="260" t="s">
        <v>401</v>
      </c>
      <c r="H262" s="269"/>
      <c r="I262" s="269"/>
      <c r="J262" s="269">
        <v>15</v>
      </c>
      <c r="K262" s="269">
        <v>35</v>
      </c>
      <c r="L262" s="269"/>
      <c r="M262" s="269"/>
      <c r="N262" s="268"/>
      <c r="O262" s="288"/>
      <c r="P262" s="289"/>
      <c r="Q262" s="400"/>
      <c r="R262" s="404"/>
      <c r="S262" s="290"/>
      <c r="T262" s="291"/>
      <c r="U262" s="292"/>
      <c r="V262" s="293"/>
      <c r="W262" s="537"/>
      <c r="X262" s="294"/>
      <c r="Y262" s="295"/>
      <c r="Z262" s="296"/>
      <c r="AA262" s="297"/>
      <c r="AB262" s="298"/>
      <c r="AC262" s="299"/>
      <c r="AD262" s="300"/>
      <c r="AE262" s="183">
        <v>390</v>
      </c>
      <c r="AF262" s="187">
        <f t="shared" si="153"/>
        <v>0</v>
      </c>
      <c r="AG262" s="186">
        <v>14.32</v>
      </c>
      <c r="AH262" s="186">
        <v>14.5</v>
      </c>
      <c r="AI262" s="435">
        <f t="shared" si="154"/>
        <v>0</v>
      </c>
      <c r="AJ262" s="441">
        <f>SUM(O262:AD262)</f>
        <v>0</v>
      </c>
      <c r="AK262" s="441">
        <f t="shared" si="155"/>
        <v>0</v>
      </c>
      <c r="AL262" s="441">
        <f t="shared" si="155"/>
        <v>0</v>
      </c>
      <c r="AM262" s="441">
        <f t="shared" si="155"/>
        <v>0</v>
      </c>
      <c r="AN262" s="441">
        <f t="shared" si="155"/>
        <v>0</v>
      </c>
      <c r="AO262" s="441">
        <f t="shared" si="155"/>
        <v>0</v>
      </c>
      <c r="AP262" s="441">
        <f t="shared" si="155"/>
        <v>0</v>
      </c>
      <c r="AQ262" s="441">
        <f t="shared" si="155"/>
        <v>0</v>
      </c>
    </row>
    <row r="263" spans="1:43" s="36" customFormat="1" ht="16.5" customHeight="1" thickBot="1">
      <c r="A263" s="368" t="s">
        <v>1788</v>
      </c>
      <c r="B263" s="368"/>
      <c r="C263" s="420" t="s">
        <v>1854</v>
      </c>
      <c r="D263" s="234">
        <v>50</v>
      </c>
      <c r="E263" s="259" t="s">
        <v>216</v>
      </c>
      <c r="F263" s="260" t="s">
        <v>111</v>
      </c>
      <c r="G263" s="260" t="s">
        <v>401</v>
      </c>
      <c r="H263" s="269"/>
      <c r="I263" s="269">
        <v>15</v>
      </c>
      <c r="J263" s="269"/>
      <c r="K263" s="269">
        <v>25</v>
      </c>
      <c r="L263" s="269">
        <v>10</v>
      </c>
      <c r="M263" s="269"/>
      <c r="N263" s="268"/>
      <c r="O263" s="288"/>
      <c r="P263" s="289"/>
      <c r="Q263" s="400"/>
      <c r="R263" s="404"/>
      <c r="S263" s="290"/>
      <c r="T263" s="291"/>
      <c r="U263" s="292"/>
      <c r="V263" s="293"/>
      <c r="W263" s="537"/>
      <c r="X263" s="294"/>
      <c r="Y263" s="295"/>
      <c r="Z263" s="296"/>
      <c r="AA263" s="297"/>
      <c r="AB263" s="298"/>
      <c r="AC263" s="299"/>
      <c r="AD263" s="300"/>
      <c r="AE263" s="183">
        <v>380</v>
      </c>
      <c r="AF263" s="187">
        <f t="shared" si="153"/>
        <v>0</v>
      </c>
      <c r="AG263" s="186">
        <v>18</v>
      </c>
      <c r="AH263" s="186">
        <v>18.3</v>
      </c>
      <c r="AI263" s="435">
        <f t="shared" si="154"/>
        <v>0</v>
      </c>
      <c r="AJ263" s="441">
        <f t="shared" si="156"/>
        <v>0</v>
      </c>
      <c r="AK263" s="441">
        <f t="shared" si="155"/>
        <v>0</v>
      </c>
      <c r="AL263" s="441">
        <f t="shared" si="155"/>
        <v>0</v>
      </c>
      <c r="AM263" s="441">
        <f t="shared" si="155"/>
        <v>0</v>
      </c>
      <c r="AN263" s="441">
        <f t="shared" si="155"/>
        <v>0</v>
      </c>
      <c r="AO263" s="441">
        <f t="shared" si="155"/>
        <v>0</v>
      </c>
      <c r="AP263" s="441">
        <f t="shared" si="155"/>
        <v>0</v>
      </c>
      <c r="AQ263" s="441">
        <f t="shared" si="155"/>
        <v>0</v>
      </c>
    </row>
    <row r="264" spans="1:43" s="36" customFormat="1" ht="16.5" customHeight="1" thickBot="1">
      <c r="A264" s="368" t="s">
        <v>1789</v>
      </c>
      <c r="B264" s="368"/>
      <c r="C264" s="420" t="s">
        <v>1855</v>
      </c>
      <c r="D264" s="234">
        <v>50</v>
      </c>
      <c r="E264" s="259" t="s">
        <v>216</v>
      </c>
      <c r="F264" s="260" t="s">
        <v>111</v>
      </c>
      <c r="G264" s="260" t="s">
        <v>401</v>
      </c>
      <c r="H264" s="269"/>
      <c r="I264" s="269"/>
      <c r="J264" s="269">
        <v>30</v>
      </c>
      <c r="K264" s="269">
        <v>10</v>
      </c>
      <c r="L264" s="269">
        <v>10</v>
      </c>
      <c r="M264" s="269"/>
      <c r="N264" s="268"/>
      <c r="O264" s="288"/>
      <c r="P264" s="289"/>
      <c r="Q264" s="400"/>
      <c r="R264" s="404"/>
      <c r="S264" s="290"/>
      <c r="T264" s="291"/>
      <c r="U264" s="292"/>
      <c r="V264" s="293"/>
      <c r="W264" s="537"/>
      <c r="X264" s="294"/>
      <c r="Y264" s="295"/>
      <c r="Z264" s="296"/>
      <c r="AA264" s="297"/>
      <c r="AB264" s="298"/>
      <c r="AC264" s="299"/>
      <c r="AD264" s="300"/>
      <c r="AE264" s="183">
        <v>380</v>
      </c>
      <c r="AF264" s="187">
        <f t="shared" si="153"/>
        <v>0</v>
      </c>
      <c r="AG264" s="186">
        <v>14.92</v>
      </c>
      <c r="AH264" s="186">
        <v>15</v>
      </c>
      <c r="AI264" s="435">
        <f t="shared" si="154"/>
        <v>0</v>
      </c>
      <c r="AJ264" s="441">
        <f t="shared" si="156"/>
        <v>0</v>
      </c>
      <c r="AK264" s="441">
        <f t="shared" si="155"/>
        <v>0</v>
      </c>
      <c r="AL264" s="441">
        <f t="shared" si="155"/>
        <v>0</v>
      </c>
      <c r="AM264" s="441">
        <f t="shared" si="155"/>
        <v>0</v>
      </c>
      <c r="AN264" s="441">
        <f t="shared" si="155"/>
        <v>0</v>
      </c>
      <c r="AO264" s="441">
        <f t="shared" si="155"/>
        <v>0</v>
      </c>
      <c r="AP264" s="441">
        <f t="shared" si="155"/>
        <v>0</v>
      </c>
      <c r="AQ264" s="441">
        <f t="shared" si="155"/>
        <v>0</v>
      </c>
    </row>
    <row r="265" spans="1:43" s="36" customFormat="1" ht="16.5" customHeight="1" thickBot="1">
      <c r="A265" s="368" t="s">
        <v>1918</v>
      </c>
      <c r="B265" s="496" t="s">
        <v>1899</v>
      </c>
      <c r="C265" s="420"/>
      <c r="D265" s="234">
        <v>50</v>
      </c>
      <c r="E265" s="259" t="s">
        <v>1542</v>
      </c>
      <c r="F265" s="260" t="s">
        <v>111</v>
      </c>
      <c r="G265" s="260" t="s">
        <v>401</v>
      </c>
      <c r="H265" s="269"/>
      <c r="I265" s="269"/>
      <c r="J265" s="269">
        <v>30</v>
      </c>
      <c r="K265" s="269">
        <v>10</v>
      </c>
      <c r="L265" s="269">
        <v>10</v>
      </c>
      <c r="M265" s="269"/>
      <c r="N265" s="268"/>
      <c r="O265" s="288"/>
      <c r="P265" s="289"/>
      <c r="Q265" s="400"/>
      <c r="R265" s="404"/>
      <c r="S265" s="290"/>
      <c r="T265" s="291"/>
      <c r="U265" s="292"/>
      <c r="V265" s="293"/>
      <c r="W265" s="537"/>
      <c r="X265" s="294"/>
      <c r="Y265" s="295"/>
      <c r="Z265" s="296"/>
      <c r="AA265" s="297"/>
      <c r="AB265" s="298"/>
      <c r="AC265" s="299"/>
      <c r="AD265" s="300"/>
      <c r="AE265" s="183">
        <v>380</v>
      </c>
      <c r="AF265" s="187">
        <f t="shared" ref="AF265:AF266" si="157">(O265*$AE265)+(P265*$AE265)+(R265*$AE265)+(S265*$AE265)+(T265*$AE265)+(U265*$AE265)+(W265*$AE265)+(X265*$AE265)+(Y265*$AE265)+(AA265*$AE265)+(AB265*$AE265)+(AC265*$AE265)+(AD265*$AE265)+(V265*$AE265)+(Q265*$AE265)+(Z265*$AE265)</f>
        <v>0</v>
      </c>
      <c r="AG265" s="186">
        <v>15</v>
      </c>
      <c r="AH265" s="186">
        <v>15.4</v>
      </c>
      <c r="AI265" s="435">
        <f t="shared" ref="AI265:AI266" si="158">(O265*$D265)+(P265*$D265)+(R265*$D265)+(S265*$D265)+(T265*$D265)+(U265*$D265)+(W265*$D265)+(X265*$D265)+(Y265*$D265)+(AA265*$D265)+(AB265*$D265)+(AC265*$D265)+(AD265*$D265)+(V265*$D265)+(Q265*$D265)+(Z265*$D265)</f>
        <v>0</v>
      </c>
      <c r="AJ265" s="441">
        <f t="shared" si="156"/>
        <v>0</v>
      </c>
      <c r="AK265" s="441">
        <f t="shared" ref="AK265:AK266" si="159">$AJ265*H265</f>
        <v>0</v>
      </c>
      <c r="AL265" s="441">
        <f t="shared" ref="AL265:AL266" si="160">$AJ265*I265</f>
        <v>0</v>
      </c>
      <c r="AM265" s="441">
        <f t="shared" ref="AM265:AM266" si="161">$AJ265*J265</f>
        <v>0</v>
      </c>
      <c r="AN265" s="441">
        <f t="shared" ref="AN265:AN266" si="162">$AJ265*K265</f>
        <v>0</v>
      </c>
      <c r="AO265" s="441">
        <f t="shared" ref="AO265:AO266" si="163">$AJ265*L265</f>
        <v>0</v>
      </c>
      <c r="AP265" s="441">
        <f t="shared" ref="AP265:AP266" si="164">$AJ265*M265</f>
        <v>0</v>
      </c>
      <c r="AQ265" s="441">
        <f t="shared" ref="AQ265:AQ266" si="165">$AJ265*N265</f>
        <v>0</v>
      </c>
    </row>
    <row r="266" spans="1:43" s="36" customFormat="1" ht="16.5" customHeight="1" thickBot="1">
      <c r="A266" s="368" t="s">
        <v>1919</v>
      </c>
      <c r="B266" s="496" t="s">
        <v>1899</v>
      </c>
      <c r="C266" s="420"/>
      <c r="D266" s="234">
        <v>50</v>
      </c>
      <c r="E266" s="259" t="s">
        <v>216</v>
      </c>
      <c r="F266" s="260" t="s">
        <v>111</v>
      </c>
      <c r="G266" s="260" t="s">
        <v>401</v>
      </c>
      <c r="H266" s="269"/>
      <c r="I266" s="269"/>
      <c r="J266" s="269">
        <v>30</v>
      </c>
      <c r="K266" s="269">
        <v>10</v>
      </c>
      <c r="L266" s="269">
        <v>10</v>
      </c>
      <c r="M266" s="269"/>
      <c r="N266" s="268"/>
      <c r="O266" s="288"/>
      <c r="P266" s="289"/>
      <c r="Q266" s="400"/>
      <c r="R266" s="404"/>
      <c r="S266" s="290"/>
      <c r="T266" s="291"/>
      <c r="U266" s="292"/>
      <c r="V266" s="293"/>
      <c r="W266" s="537"/>
      <c r="X266" s="294"/>
      <c r="Y266" s="295"/>
      <c r="Z266" s="296"/>
      <c r="AA266" s="297"/>
      <c r="AB266" s="298"/>
      <c r="AC266" s="299"/>
      <c r="AD266" s="300"/>
      <c r="AE266" s="183">
        <v>380</v>
      </c>
      <c r="AF266" s="187">
        <f t="shared" si="157"/>
        <v>0</v>
      </c>
      <c r="AG266" s="186">
        <v>15</v>
      </c>
      <c r="AH266" s="186">
        <v>15.4</v>
      </c>
      <c r="AI266" s="435">
        <f t="shared" si="158"/>
        <v>0</v>
      </c>
      <c r="AJ266" s="441">
        <f t="shared" si="156"/>
        <v>0</v>
      </c>
      <c r="AK266" s="441">
        <f t="shared" si="159"/>
        <v>0</v>
      </c>
      <c r="AL266" s="441">
        <f t="shared" si="160"/>
        <v>0</v>
      </c>
      <c r="AM266" s="441">
        <f t="shared" si="161"/>
        <v>0</v>
      </c>
      <c r="AN266" s="441">
        <f t="shared" si="162"/>
        <v>0</v>
      </c>
      <c r="AO266" s="441">
        <f t="shared" si="163"/>
        <v>0</v>
      </c>
      <c r="AP266" s="441">
        <f t="shared" si="164"/>
        <v>0</v>
      </c>
      <c r="AQ266" s="441">
        <f t="shared" si="165"/>
        <v>0</v>
      </c>
    </row>
    <row r="267" spans="1:43" s="36" customFormat="1" ht="16.5" customHeight="1" thickBot="1">
      <c r="A267" s="368" t="s">
        <v>1541</v>
      </c>
      <c r="B267" s="368"/>
      <c r="C267" s="420" t="s">
        <v>1856</v>
      </c>
      <c r="D267" s="234">
        <v>50</v>
      </c>
      <c r="E267" s="259" t="s">
        <v>1542</v>
      </c>
      <c r="F267" s="260" t="s">
        <v>111</v>
      </c>
      <c r="G267" s="260" t="s">
        <v>401</v>
      </c>
      <c r="H267" s="269"/>
      <c r="I267" s="269">
        <v>10</v>
      </c>
      <c r="J267" s="269">
        <v>25</v>
      </c>
      <c r="K267" s="269">
        <v>15</v>
      </c>
      <c r="L267" s="269"/>
      <c r="M267" s="269"/>
      <c r="N267" s="268"/>
      <c r="O267" s="288"/>
      <c r="P267" s="289"/>
      <c r="Q267" s="400"/>
      <c r="R267" s="551"/>
      <c r="S267" s="290"/>
      <c r="T267" s="291"/>
      <c r="U267" s="292"/>
      <c r="V267" s="293"/>
      <c r="W267" s="537"/>
      <c r="X267" s="294"/>
      <c r="Y267" s="295"/>
      <c r="Z267" s="296"/>
      <c r="AA267" s="297"/>
      <c r="AB267" s="298"/>
      <c r="AC267" s="299"/>
      <c r="AD267" s="300"/>
      <c r="AE267" s="183">
        <v>260</v>
      </c>
      <c r="AF267" s="187">
        <f t="shared" si="153"/>
        <v>0</v>
      </c>
      <c r="AG267" s="186">
        <v>9.8000000000000007</v>
      </c>
      <c r="AH267" s="186">
        <v>10</v>
      </c>
      <c r="AI267" s="435">
        <f t="shared" si="154"/>
        <v>0</v>
      </c>
      <c r="AJ267" s="441">
        <f t="shared" si="156"/>
        <v>0</v>
      </c>
      <c r="AK267" s="441">
        <f t="shared" si="155"/>
        <v>0</v>
      </c>
      <c r="AL267" s="441">
        <f t="shared" si="155"/>
        <v>0</v>
      </c>
      <c r="AM267" s="441">
        <f t="shared" si="155"/>
        <v>0</v>
      </c>
      <c r="AN267" s="441">
        <f t="shared" si="155"/>
        <v>0</v>
      </c>
      <c r="AO267" s="441">
        <f t="shared" si="155"/>
        <v>0</v>
      </c>
      <c r="AP267" s="441">
        <f t="shared" si="155"/>
        <v>0</v>
      </c>
      <c r="AQ267" s="441">
        <f t="shared" si="155"/>
        <v>0</v>
      </c>
    </row>
    <row r="268" spans="1:43" s="21" customFormat="1" ht="66.599999999999994" thickBot="1">
      <c r="A268" s="354" t="s">
        <v>1933</v>
      </c>
      <c r="B268" s="354" t="s">
        <v>1862</v>
      </c>
      <c r="C268" s="354" t="str">
        <f>C3</f>
        <v>Picture</v>
      </c>
      <c r="D268" s="354" t="str">
        <f>D$153</f>
        <v>Nb of holds per set</v>
      </c>
      <c r="E268" s="354" t="s">
        <v>4</v>
      </c>
      <c r="F268" s="354" t="s">
        <v>5</v>
      </c>
      <c r="G268" s="544" t="s">
        <v>253</v>
      </c>
      <c r="H268" s="546" t="s">
        <v>88</v>
      </c>
      <c r="I268" s="547" t="s">
        <v>89</v>
      </c>
      <c r="J268" s="547" t="s">
        <v>90</v>
      </c>
      <c r="K268" s="547" t="s">
        <v>91</v>
      </c>
      <c r="L268" s="547" t="s">
        <v>92</v>
      </c>
      <c r="M268" s="547" t="s">
        <v>93</v>
      </c>
      <c r="N268" s="548" t="s">
        <v>94</v>
      </c>
      <c r="O268" s="545" t="s">
        <v>95</v>
      </c>
      <c r="P268" s="518" t="s">
        <v>96</v>
      </c>
      <c r="Q268" s="519" t="s">
        <v>1456</v>
      </c>
      <c r="R268" s="520" t="s">
        <v>97</v>
      </c>
      <c r="S268" s="521" t="s">
        <v>98</v>
      </c>
      <c r="T268" s="522" t="s">
        <v>99</v>
      </c>
      <c r="U268" s="523" t="s">
        <v>100</v>
      </c>
      <c r="V268" s="524" t="s">
        <v>1797</v>
      </c>
      <c r="W268" s="538" t="s">
        <v>1941</v>
      </c>
      <c r="X268" s="525" t="s">
        <v>102</v>
      </c>
      <c r="Y268" s="526" t="s">
        <v>15</v>
      </c>
      <c r="Z268" s="527" t="s">
        <v>104</v>
      </c>
      <c r="AA268" s="528" t="s">
        <v>105</v>
      </c>
      <c r="AB268" s="529" t="s">
        <v>106</v>
      </c>
      <c r="AC268" s="530" t="s">
        <v>107</v>
      </c>
      <c r="AD268" s="531" t="s">
        <v>108</v>
      </c>
      <c r="AE268" s="532" t="s">
        <v>256</v>
      </c>
      <c r="AF268" s="533" t="s">
        <v>18</v>
      </c>
      <c r="AG268" s="534" t="s">
        <v>19</v>
      </c>
      <c r="AH268" s="534" t="s">
        <v>20</v>
      </c>
      <c r="AI268" s="436" t="s">
        <v>21</v>
      </c>
      <c r="AJ268" s="438" t="s">
        <v>1485</v>
      </c>
      <c r="AK268" s="439" t="s">
        <v>1790</v>
      </c>
      <c r="AL268" s="439" t="s">
        <v>1791</v>
      </c>
      <c r="AM268" s="439" t="s">
        <v>1792</v>
      </c>
      <c r="AN268" s="439" t="s">
        <v>1793</v>
      </c>
      <c r="AO268" s="439" t="s">
        <v>1794</v>
      </c>
      <c r="AP268" s="439" t="s">
        <v>1795</v>
      </c>
      <c r="AQ268" s="439" t="s">
        <v>1796</v>
      </c>
    </row>
    <row r="269" spans="1:43" s="36" customFormat="1" ht="13.95" customHeight="1" thickBot="1">
      <c r="A269" s="368" t="s">
        <v>325</v>
      </c>
      <c r="B269" s="368"/>
      <c r="C269" s="420" t="s">
        <v>1696</v>
      </c>
      <c r="D269" s="234">
        <v>20</v>
      </c>
      <c r="E269" s="259" t="s">
        <v>89</v>
      </c>
      <c r="F269" s="260" t="s">
        <v>111</v>
      </c>
      <c r="G269" s="260" t="s">
        <v>404</v>
      </c>
      <c r="H269" s="269"/>
      <c r="I269" s="269">
        <v>20</v>
      </c>
      <c r="J269" s="269"/>
      <c r="K269" s="269"/>
      <c r="L269" s="269"/>
      <c r="M269" s="269"/>
      <c r="N269" s="268"/>
      <c r="O269" s="372"/>
      <c r="P269" s="373"/>
      <c r="Q269" s="412"/>
      <c r="R269" s="413"/>
      <c r="S269" s="374"/>
      <c r="T269" s="375"/>
      <c r="U269" s="376"/>
      <c r="V269" s="377"/>
      <c r="W269" s="537"/>
      <c r="X269" s="378"/>
      <c r="Y269" s="379"/>
      <c r="Z269" s="380"/>
      <c r="AA269" s="381"/>
      <c r="AB269" s="382"/>
      <c r="AC269" s="383"/>
      <c r="AD269" s="384"/>
      <c r="AE269" s="76">
        <v>80</v>
      </c>
      <c r="AF269" s="187">
        <f t="shared" ref="AF269:AF297" si="166">(O269*$AE269)+(P269*$AE269)+(R269*$AE269)+(S269*$AE269)+(T269*$AE269)+(U269*$AE269)+(W269*$AE269)+(X269*$AE269)+(Y269*$AE269)+(AA269*$AE269)+(AB269*$AE269)+(AC269*$AE269)+(AD269*$AE269)+(Q269*$AE269)+(V269*$AE269)+(Z269*$AE269)</f>
        <v>0</v>
      </c>
      <c r="AG269" s="91">
        <v>1.58</v>
      </c>
      <c r="AH269" s="88">
        <v>1.8330000000000002</v>
      </c>
      <c r="AI269" s="435">
        <f t="shared" ref="AI269:AI297" si="167">(O269*$D269)+(P269*$D269)+(R269*$D269)+(S269*$D269)+(T269*$D269)+(U269*$D269)+(W269*$D269)+(X269*$D269)+(Y269*$D269)+(AA269*$D269)+(AB269*$D269)+(AC269*$D269)+(AD269*$D269)+(V269*$D269)+(Q269*$D269)+(Z269*$D269)</f>
        <v>0</v>
      </c>
      <c r="AJ269" s="441">
        <f t="shared" ref="AJ269:AJ297" si="168">SUM(O269:AD269)</f>
        <v>0</v>
      </c>
      <c r="AK269" s="441">
        <f t="shared" ref="AK269:AK297" si="169">$AJ269*H269</f>
        <v>0</v>
      </c>
      <c r="AL269" s="441">
        <f t="shared" ref="AL269:AL297" si="170">$AJ269*I269</f>
        <v>0</v>
      </c>
      <c r="AM269" s="441">
        <f t="shared" ref="AM269:AM297" si="171">$AJ269*J269</f>
        <v>0</v>
      </c>
      <c r="AN269" s="441">
        <f t="shared" ref="AN269:AN297" si="172">$AJ269*K269</f>
        <v>0</v>
      </c>
      <c r="AO269" s="441">
        <f t="shared" ref="AO269:AO297" si="173">$AJ269*L269</f>
        <v>0</v>
      </c>
      <c r="AP269" s="441">
        <f t="shared" ref="AP269:AP297" si="174">$AJ269*M269</f>
        <v>0</v>
      </c>
      <c r="AQ269" s="441">
        <f t="shared" ref="AQ269:AQ297" si="175">$AJ269*N269</f>
        <v>0</v>
      </c>
    </row>
    <row r="270" spans="1:43" s="36" customFormat="1" ht="12.75" customHeight="1" thickBot="1">
      <c r="A270" s="368" t="s">
        <v>1412</v>
      </c>
      <c r="B270" s="368"/>
      <c r="C270" s="420" t="s">
        <v>1697</v>
      </c>
      <c r="D270" s="234">
        <v>15</v>
      </c>
      <c r="E270" s="259" t="s">
        <v>207</v>
      </c>
      <c r="F270" s="260" t="s">
        <v>111</v>
      </c>
      <c r="G270" s="260" t="s">
        <v>405</v>
      </c>
      <c r="H270" s="269"/>
      <c r="I270" s="269">
        <v>15</v>
      </c>
      <c r="J270" s="269"/>
      <c r="K270" s="269"/>
      <c r="L270" s="269"/>
      <c r="M270" s="269"/>
      <c r="N270" s="268"/>
      <c r="O270" s="372"/>
      <c r="P270" s="373"/>
      <c r="Q270" s="412"/>
      <c r="R270" s="413"/>
      <c r="S270" s="374"/>
      <c r="T270" s="375"/>
      <c r="U270" s="376"/>
      <c r="V270" s="377"/>
      <c r="W270" s="537"/>
      <c r="X270" s="378"/>
      <c r="Y270" s="379"/>
      <c r="Z270" s="380"/>
      <c r="AA270" s="381"/>
      <c r="AB270" s="382"/>
      <c r="AC270" s="383"/>
      <c r="AD270" s="384"/>
      <c r="AE270" s="76">
        <v>80</v>
      </c>
      <c r="AF270" s="187">
        <f t="shared" si="166"/>
        <v>0</v>
      </c>
      <c r="AG270" s="91">
        <v>1.65</v>
      </c>
      <c r="AH270" s="88">
        <v>1.925</v>
      </c>
      <c r="AI270" s="435">
        <f t="shared" si="167"/>
        <v>0</v>
      </c>
      <c r="AJ270" s="441">
        <f t="shared" si="168"/>
        <v>0</v>
      </c>
      <c r="AK270" s="441">
        <f t="shared" si="169"/>
        <v>0</v>
      </c>
      <c r="AL270" s="441">
        <f t="shared" si="170"/>
        <v>0</v>
      </c>
      <c r="AM270" s="441">
        <f t="shared" si="171"/>
        <v>0</v>
      </c>
      <c r="AN270" s="441">
        <f t="shared" si="172"/>
        <v>0</v>
      </c>
      <c r="AO270" s="441">
        <f t="shared" si="173"/>
        <v>0</v>
      </c>
      <c r="AP270" s="441">
        <f t="shared" si="174"/>
        <v>0</v>
      </c>
      <c r="AQ270" s="441">
        <f t="shared" si="175"/>
        <v>0</v>
      </c>
    </row>
    <row r="271" spans="1:43" s="36" customFormat="1" ht="13.5" customHeight="1" thickBot="1">
      <c r="A271" s="368" t="s">
        <v>326</v>
      </c>
      <c r="B271" s="368"/>
      <c r="C271" s="420" t="s">
        <v>1698</v>
      </c>
      <c r="D271" s="234">
        <v>10</v>
      </c>
      <c r="E271" s="259" t="s">
        <v>90</v>
      </c>
      <c r="F271" s="260" t="s">
        <v>111</v>
      </c>
      <c r="G271" s="260" t="s">
        <v>406</v>
      </c>
      <c r="H271" s="269"/>
      <c r="I271" s="269"/>
      <c r="J271" s="269">
        <v>10</v>
      </c>
      <c r="K271" s="269"/>
      <c r="L271" s="269"/>
      <c r="M271" s="269"/>
      <c r="N271" s="268"/>
      <c r="O271" s="372"/>
      <c r="P271" s="373"/>
      <c r="Q271" s="412"/>
      <c r="R271" s="413"/>
      <c r="S271" s="374"/>
      <c r="T271" s="375"/>
      <c r="U271" s="376"/>
      <c r="V271" s="377"/>
      <c r="W271" s="537"/>
      <c r="X271" s="378"/>
      <c r="Y271" s="379"/>
      <c r="Z271" s="380"/>
      <c r="AA271" s="381"/>
      <c r="AB271" s="382"/>
      <c r="AC271" s="383"/>
      <c r="AD271" s="384"/>
      <c r="AE271" s="76">
        <v>80</v>
      </c>
      <c r="AF271" s="187">
        <f t="shared" si="166"/>
        <v>0</v>
      </c>
      <c r="AG271" s="91">
        <v>1.82</v>
      </c>
      <c r="AH271" s="88">
        <v>2.0827777777777778</v>
      </c>
      <c r="AI271" s="435">
        <f t="shared" si="167"/>
        <v>0</v>
      </c>
      <c r="AJ271" s="441">
        <f t="shared" si="168"/>
        <v>0</v>
      </c>
      <c r="AK271" s="441">
        <f t="shared" si="169"/>
        <v>0</v>
      </c>
      <c r="AL271" s="441">
        <f t="shared" si="170"/>
        <v>0</v>
      </c>
      <c r="AM271" s="441">
        <f t="shared" si="171"/>
        <v>0</v>
      </c>
      <c r="AN271" s="441">
        <f t="shared" si="172"/>
        <v>0</v>
      </c>
      <c r="AO271" s="441">
        <f t="shared" si="173"/>
        <v>0</v>
      </c>
      <c r="AP271" s="441">
        <f t="shared" si="174"/>
        <v>0</v>
      </c>
      <c r="AQ271" s="441">
        <f t="shared" si="175"/>
        <v>0</v>
      </c>
    </row>
    <row r="272" spans="1:43" s="36" customFormat="1" ht="13.5" customHeight="1" thickBot="1">
      <c r="A272" s="368" t="s">
        <v>327</v>
      </c>
      <c r="B272" s="368"/>
      <c r="C272" s="420" t="s">
        <v>1699</v>
      </c>
      <c r="D272" s="234">
        <v>10</v>
      </c>
      <c r="E272" s="259" t="s">
        <v>125</v>
      </c>
      <c r="F272" s="260" t="s">
        <v>111</v>
      </c>
      <c r="G272" s="260" t="s">
        <v>406</v>
      </c>
      <c r="H272" s="269"/>
      <c r="I272" s="269"/>
      <c r="J272" s="269">
        <v>10</v>
      </c>
      <c r="K272" s="269"/>
      <c r="L272" s="269"/>
      <c r="M272" s="269"/>
      <c r="N272" s="268"/>
      <c r="O272" s="372"/>
      <c r="P272" s="373"/>
      <c r="Q272" s="412"/>
      <c r="R272" s="413"/>
      <c r="S272" s="374"/>
      <c r="T272" s="375"/>
      <c r="U272" s="376"/>
      <c r="V272" s="377"/>
      <c r="W272" s="537"/>
      <c r="X272" s="378"/>
      <c r="Y272" s="379"/>
      <c r="Z272" s="380"/>
      <c r="AA272" s="381"/>
      <c r="AB272" s="382"/>
      <c r="AC272" s="383"/>
      <c r="AD272" s="384"/>
      <c r="AE272" s="76">
        <v>82.5</v>
      </c>
      <c r="AF272" s="187">
        <f t="shared" si="166"/>
        <v>0</v>
      </c>
      <c r="AG272" s="91">
        <v>2.44</v>
      </c>
      <c r="AH272" s="88">
        <v>2.7149999999999999</v>
      </c>
      <c r="AI272" s="435">
        <f t="shared" si="167"/>
        <v>0</v>
      </c>
      <c r="AJ272" s="441">
        <f t="shared" si="168"/>
        <v>0</v>
      </c>
      <c r="AK272" s="441">
        <f t="shared" si="169"/>
        <v>0</v>
      </c>
      <c r="AL272" s="441">
        <f t="shared" si="170"/>
        <v>0</v>
      </c>
      <c r="AM272" s="441">
        <f t="shared" si="171"/>
        <v>0</v>
      </c>
      <c r="AN272" s="441">
        <f t="shared" si="172"/>
        <v>0</v>
      </c>
      <c r="AO272" s="441">
        <f t="shared" si="173"/>
        <v>0</v>
      </c>
      <c r="AP272" s="441">
        <f t="shared" si="174"/>
        <v>0</v>
      </c>
      <c r="AQ272" s="441">
        <f t="shared" si="175"/>
        <v>0</v>
      </c>
    </row>
    <row r="273" spans="1:43" s="36" customFormat="1" ht="13.5" customHeight="1" thickBot="1">
      <c r="A273" s="368" t="s">
        <v>328</v>
      </c>
      <c r="B273" s="368"/>
      <c r="C273" s="420" t="s">
        <v>1700</v>
      </c>
      <c r="D273" s="234">
        <v>10</v>
      </c>
      <c r="E273" s="259" t="s">
        <v>125</v>
      </c>
      <c r="F273" s="260" t="s">
        <v>111</v>
      </c>
      <c r="G273" s="260" t="s">
        <v>407</v>
      </c>
      <c r="H273" s="269"/>
      <c r="I273" s="269"/>
      <c r="J273" s="269">
        <v>10</v>
      </c>
      <c r="K273" s="269"/>
      <c r="L273" s="269"/>
      <c r="M273" s="269"/>
      <c r="N273" s="268"/>
      <c r="O273" s="372"/>
      <c r="P273" s="373"/>
      <c r="Q273" s="412"/>
      <c r="R273" s="413"/>
      <c r="S273" s="374"/>
      <c r="T273" s="375"/>
      <c r="U273" s="376"/>
      <c r="V273" s="377"/>
      <c r="W273" s="537"/>
      <c r="X273" s="378"/>
      <c r="Y273" s="379"/>
      <c r="Z273" s="380"/>
      <c r="AA273" s="381"/>
      <c r="AB273" s="382"/>
      <c r="AC273" s="383"/>
      <c r="AD273" s="384"/>
      <c r="AE273" s="76">
        <v>87.5</v>
      </c>
      <c r="AF273" s="187">
        <f t="shared" si="166"/>
        <v>0</v>
      </c>
      <c r="AG273" s="91">
        <v>2.8</v>
      </c>
      <c r="AH273" s="88">
        <v>3.0627777777777778</v>
      </c>
      <c r="AI273" s="435">
        <f t="shared" si="167"/>
        <v>0</v>
      </c>
      <c r="AJ273" s="441">
        <f t="shared" si="168"/>
        <v>0</v>
      </c>
      <c r="AK273" s="441">
        <f t="shared" si="169"/>
        <v>0</v>
      </c>
      <c r="AL273" s="441">
        <f t="shared" si="170"/>
        <v>0</v>
      </c>
      <c r="AM273" s="441">
        <f t="shared" si="171"/>
        <v>0</v>
      </c>
      <c r="AN273" s="441">
        <f t="shared" si="172"/>
        <v>0</v>
      </c>
      <c r="AO273" s="441">
        <f t="shared" si="173"/>
        <v>0</v>
      </c>
      <c r="AP273" s="441">
        <f t="shared" si="174"/>
        <v>0</v>
      </c>
      <c r="AQ273" s="441">
        <f t="shared" si="175"/>
        <v>0</v>
      </c>
    </row>
    <row r="274" spans="1:43" s="36" customFormat="1" ht="13.5" customHeight="1" thickBot="1">
      <c r="A274" s="368" t="s">
        <v>329</v>
      </c>
      <c r="B274" s="368"/>
      <c r="C274" s="420" t="s">
        <v>1701</v>
      </c>
      <c r="D274" s="234">
        <v>10</v>
      </c>
      <c r="E274" s="259" t="s">
        <v>125</v>
      </c>
      <c r="F274" s="260" t="s">
        <v>111</v>
      </c>
      <c r="G274" s="260" t="s">
        <v>407</v>
      </c>
      <c r="H274" s="269"/>
      <c r="I274" s="269"/>
      <c r="J274" s="269">
        <v>10</v>
      </c>
      <c r="K274" s="269"/>
      <c r="L274" s="269"/>
      <c r="M274" s="269"/>
      <c r="N274" s="268"/>
      <c r="O274" s="372"/>
      <c r="P274" s="373"/>
      <c r="Q274" s="412"/>
      <c r="R274" s="413"/>
      <c r="S274" s="374"/>
      <c r="T274" s="375"/>
      <c r="U274" s="376"/>
      <c r="V274" s="377"/>
      <c r="W274" s="537"/>
      <c r="X274" s="378"/>
      <c r="Y274" s="379"/>
      <c r="Z274" s="380"/>
      <c r="AA274" s="381"/>
      <c r="AB274" s="382"/>
      <c r="AC274" s="383"/>
      <c r="AD274" s="384"/>
      <c r="AE274" s="76">
        <v>87.5</v>
      </c>
      <c r="AF274" s="187">
        <f t="shared" si="166"/>
        <v>0</v>
      </c>
      <c r="AG274" s="91">
        <v>2.64</v>
      </c>
      <c r="AH274" s="88">
        <v>2.9027777777777781</v>
      </c>
      <c r="AI274" s="435">
        <f t="shared" si="167"/>
        <v>0</v>
      </c>
      <c r="AJ274" s="441">
        <f t="shared" si="168"/>
        <v>0</v>
      </c>
      <c r="AK274" s="441">
        <f t="shared" si="169"/>
        <v>0</v>
      </c>
      <c r="AL274" s="441">
        <f t="shared" si="170"/>
        <v>0</v>
      </c>
      <c r="AM274" s="441">
        <f t="shared" si="171"/>
        <v>0</v>
      </c>
      <c r="AN274" s="441">
        <f t="shared" si="172"/>
        <v>0</v>
      </c>
      <c r="AO274" s="441">
        <f t="shared" si="173"/>
        <v>0</v>
      </c>
      <c r="AP274" s="441">
        <f t="shared" si="174"/>
        <v>0</v>
      </c>
      <c r="AQ274" s="441">
        <f t="shared" si="175"/>
        <v>0</v>
      </c>
    </row>
    <row r="275" spans="1:43" s="36" customFormat="1" ht="13.5" customHeight="1" thickBot="1">
      <c r="A275" s="368" t="s">
        <v>1413</v>
      </c>
      <c r="B275" s="368"/>
      <c r="C275" s="420" t="s">
        <v>1702</v>
      </c>
      <c r="D275" s="234">
        <v>10</v>
      </c>
      <c r="E275" s="259" t="s">
        <v>125</v>
      </c>
      <c r="F275" s="260" t="s">
        <v>111</v>
      </c>
      <c r="G275" s="260" t="s">
        <v>406</v>
      </c>
      <c r="H275" s="269"/>
      <c r="I275" s="269"/>
      <c r="J275" s="269">
        <v>10</v>
      </c>
      <c r="K275" s="269"/>
      <c r="L275" s="269"/>
      <c r="M275" s="269"/>
      <c r="N275" s="268"/>
      <c r="O275" s="372"/>
      <c r="P275" s="373"/>
      <c r="Q275" s="412"/>
      <c r="R275" s="413"/>
      <c r="S275" s="374"/>
      <c r="T275" s="375"/>
      <c r="U275" s="376"/>
      <c r="V275" s="377"/>
      <c r="W275" s="537"/>
      <c r="X275" s="378"/>
      <c r="Y275" s="379"/>
      <c r="Z275" s="380"/>
      <c r="AA275" s="381"/>
      <c r="AB275" s="382"/>
      <c r="AC275" s="383"/>
      <c r="AD275" s="384"/>
      <c r="AE275" s="76">
        <v>87.5</v>
      </c>
      <c r="AF275" s="187">
        <f t="shared" si="166"/>
        <v>0</v>
      </c>
      <c r="AG275" s="91">
        <v>2.8</v>
      </c>
      <c r="AH275" s="88">
        <v>3.0627777777777778</v>
      </c>
      <c r="AI275" s="435">
        <f t="shared" si="167"/>
        <v>0</v>
      </c>
      <c r="AJ275" s="441">
        <f t="shared" si="168"/>
        <v>0</v>
      </c>
      <c r="AK275" s="441">
        <f t="shared" si="169"/>
        <v>0</v>
      </c>
      <c r="AL275" s="441">
        <f t="shared" si="170"/>
        <v>0</v>
      </c>
      <c r="AM275" s="441">
        <f t="shared" si="171"/>
        <v>0</v>
      </c>
      <c r="AN275" s="441">
        <f t="shared" si="172"/>
        <v>0</v>
      </c>
      <c r="AO275" s="441">
        <f t="shared" si="173"/>
        <v>0</v>
      </c>
      <c r="AP275" s="441">
        <f t="shared" si="174"/>
        <v>0</v>
      </c>
      <c r="AQ275" s="441">
        <f t="shared" si="175"/>
        <v>0</v>
      </c>
    </row>
    <row r="276" spans="1:43" s="36" customFormat="1" ht="13.5" customHeight="1" thickBot="1">
      <c r="A276" s="368" t="s">
        <v>1414</v>
      </c>
      <c r="B276" s="368"/>
      <c r="C276" s="420" t="s">
        <v>1703</v>
      </c>
      <c r="D276" s="234">
        <v>10</v>
      </c>
      <c r="E276" s="259" t="s">
        <v>125</v>
      </c>
      <c r="F276" s="260" t="s">
        <v>111</v>
      </c>
      <c r="G276" s="260" t="s">
        <v>408</v>
      </c>
      <c r="H276" s="269"/>
      <c r="I276" s="269"/>
      <c r="J276" s="269">
        <v>10</v>
      </c>
      <c r="K276" s="269"/>
      <c r="L276" s="269"/>
      <c r="M276" s="269"/>
      <c r="N276" s="268"/>
      <c r="O276" s="372"/>
      <c r="P276" s="373"/>
      <c r="Q276" s="412"/>
      <c r="R276" s="413"/>
      <c r="S276" s="374"/>
      <c r="T276" s="375"/>
      <c r="U276" s="376"/>
      <c r="V276" s="377"/>
      <c r="W276" s="537"/>
      <c r="X276" s="378"/>
      <c r="Y276" s="379"/>
      <c r="Z276" s="380"/>
      <c r="AA276" s="381"/>
      <c r="AB276" s="382"/>
      <c r="AC276" s="383"/>
      <c r="AD276" s="384"/>
      <c r="AE276" s="76">
        <v>87.5</v>
      </c>
      <c r="AF276" s="187">
        <f t="shared" si="166"/>
        <v>0</v>
      </c>
      <c r="AG276" s="91">
        <v>2.67</v>
      </c>
      <c r="AH276" s="88">
        <v>2.9327777777777779</v>
      </c>
      <c r="AI276" s="435">
        <f t="shared" si="167"/>
        <v>0</v>
      </c>
      <c r="AJ276" s="441">
        <f t="shared" si="168"/>
        <v>0</v>
      </c>
      <c r="AK276" s="441">
        <f t="shared" si="169"/>
        <v>0</v>
      </c>
      <c r="AL276" s="441">
        <f t="shared" si="170"/>
        <v>0</v>
      </c>
      <c r="AM276" s="441">
        <f t="shared" si="171"/>
        <v>0</v>
      </c>
      <c r="AN276" s="441">
        <f t="shared" si="172"/>
        <v>0</v>
      </c>
      <c r="AO276" s="441">
        <f t="shared" si="173"/>
        <v>0</v>
      </c>
      <c r="AP276" s="441">
        <f t="shared" si="174"/>
        <v>0</v>
      </c>
      <c r="AQ276" s="441">
        <f t="shared" si="175"/>
        <v>0</v>
      </c>
    </row>
    <row r="277" spans="1:43" s="36" customFormat="1" ht="13.5" customHeight="1" thickBot="1">
      <c r="A277" s="368" t="s">
        <v>330</v>
      </c>
      <c r="B277" s="368"/>
      <c r="C277" s="420" t="s">
        <v>1703</v>
      </c>
      <c r="D277" s="234">
        <v>10</v>
      </c>
      <c r="E277" s="259" t="s">
        <v>91</v>
      </c>
      <c r="F277" s="260" t="s">
        <v>111</v>
      </c>
      <c r="G277" s="260" t="s">
        <v>409</v>
      </c>
      <c r="H277" s="269"/>
      <c r="I277" s="269"/>
      <c r="J277" s="269"/>
      <c r="K277" s="269">
        <v>10</v>
      </c>
      <c r="L277" s="269"/>
      <c r="M277" s="269"/>
      <c r="N277" s="268"/>
      <c r="O277" s="372"/>
      <c r="P277" s="373"/>
      <c r="Q277" s="412"/>
      <c r="R277" s="413"/>
      <c r="S277" s="374"/>
      <c r="T277" s="375"/>
      <c r="U277" s="376"/>
      <c r="V277" s="377"/>
      <c r="W277" s="537"/>
      <c r="X277" s="378"/>
      <c r="Y277" s="379"/>
      <c r="Z277" s="380"/>
      <c r="AA277" s="381"/>
      <c r="AB277" s="382"/>
      <c r="AC277" s="383"/>
      <c r="AD277" s="384"/>
      <c r="AE277" s="76">
        <v>110</v>
      </c>
      <c r="AF277" s="187">
        <f t="shared" si="166"/>
        <v>0</v>
      </c>
      <c r="AG277" s="91">
        <v>4.0599999999999996</v>
      </c>
      <c r="AH277" s="88">
        <v>4.3507142857142851</v>
      </c>
      <c r="AI277" s="435">
        <f t="shared" si="167"/>
        <v>0</v>
      </c>
      <c r="AJ277" s="441">
        <f t="shared" si="168"/>
        <v>0</v>
      </c>
      <c r="AK277" s="441">
        <f t="shared" si="169"/>
        <v>0</v>
      </c>
      <c r="AL277" s="441">
        <f t="shared" si="170"/>
        <v>0</v>
      </c>
      <c r="AM277" s="441">
        <f t="shared" si="171"/>
        <v>0</v>
      </c>
      <c r="AN277" s="441">
        <f t="shared" si="172"/>
        <v>0</v>
      </c>
      <c r="AO277" s="441">
        <f t="shared" si="173"/>
        <v>0</v>
      </c>
      <c r="AP277" s="441">
        <f t="shared" si="174"/>
        <v>0</v>
      </c>
      <c r="AQ277" s="441">
        <f t="shared" si="175"/>
        <v>0</v>
      </c>
    </row>
    <row r="278" spans="1:43" s="36" customFormat="1" ht="13.5" customHeight="1" thickBot="1">
      <c r="A278" s="368" t="s">
        <v>331</v>
      </c>
      <c r="B278" s="368"/>
      <c r="C278" s="420" t="s">
        <v>1704</v>
      </c>
      <c r="D278" s="234">
        <v>10</v>
      </c>
      <c r="E278" s="259" t="s">
        <v>91</v>
      </c>
      <c r="F278" s="260" t="s">
        <v>111</v>
      </c>
      <c r="G278" s="260" t="s">
        <v>409</v>
      </c>
      <c r="H278" s="269"/>
      <c r="I278" s="269"/>
      <c r="J278" s="269"/>
      <c r="K278" s="269">
        <v>10</v>
      </c>
      <c r="L278" s="269"/>
      <c r="M278" s="269"/>
      <c r="N278" s="268"/>
      <c r="O278" s="372"/>
      <c r="P278" s="373"/>
      <c r="Q278" s="412"/>
      <c r="R278" s="413"/>
      <c r="S278" s="374"/>
      <c r="T278" s="375"/>
      <c r="U278" s="376"/>
      <c r="V278" s="377"/>
      <c r="W278" s="537"/>
      <c r="X278" s="378"/>
      <c r="Y278" s="379"/>
      <c r="Z278" s="380"/>
      <c r="AA278" s="381"/>
      <c r="AB278" s="382"/>
      <c r="AC278" s="383"/>
      <c r="AD278" s="384"/>
      <c r="AE278" s="76">
        <v>120</v>
      </c>
      <c r="AF278" s="187">
        <f t="shared" si="166"/>
        <v>0</v>
      </c>
      <c r="AG278" s="91">
        <v>4.5999999999999996</v>
      </c>
      <c r="AH278" s="88">
        <v>4.9116666666666662</v>
      </c>
      <c r="AI278" s="435">
        <f t="shared" si="167"/>
        <v>0</v>
      </c>
      <c r="AJ278" s="441">
        <f t="shared" si="168"/>
        <v>0</v>
      </c>
      <c r="AK278" s="441">
        <f t="shared" si="169"/>
        <v>0</v>
      </c>
      <c r="AL278" s="441">
        <f t="shared" si="170"/>
        <v>0</v>
      </c>
      <c r="AM278" s="441">
        <f t="shared" si="171"/>
        <v>0</v>
      </c>
      <c r="AN278" s="441">
        <f t="shared" si="172"/>
        <v>0</v>
      </c>
      <c r="AO278" s="441">
        <f t="shared" si="173"/>
        <v>0</v>
      </c>
      <c r="AP278" s="441">
        <f t="shared" si="174"/>
        <v>0</v>
      </c>
      <c r="AQ278" s="441">
        <f t="shared" si="175"/>
        <v>0</v>
      </c>
    </row>
    <row r="279" spans="1:43" s="36" customFormat="1" ht="13.5" customHeight="1" thickBot="1">
      <c r="A279" s="368" t="s">
        <v>1885</v>
      </c>
      <c r="B279" s="496" t="s">
        <v>1899</v>
      </c>
      <c r="C279" s="420"/>
      <c r="D279" s="234">
        <v>10</v>
      </c>
      <c r="E279" s="259" t="s">
        <v>90</v>
      </c>
      <c r="F279" s="260" t="s">
        <v>111</v>
      </c>
      <c r="G279" s="260" t="s">
        <v>405</v>
      </c>
      <c r="H279" s="269"/>
      <c r="I279" s="269"/>
      <c r="J279" s="269">
        <v>10</v>
      </c>
      <c r="K279" s="269"/>
      <c r="L279" s="269"/>
      <c r="M279" s="269"/>
      <c r="N279" s="268"/>
      <c r="O279" s="372"/>
      <c r="P279" s="373"/>
      <c r="Q279" s="412"/>
      <c r="R279" s="413"/>
      <c r="S279" s="374"/>
      <c r="T279" s="375"/>
      <c r="U279" s="376"/>
      <c r="V279" s="377"/>
      <c r="W279" s="537"/>
      <c r="X279" s="378"/>
      <c r="Y279" s="379"/>
      <c r="Z279" s="380"/>
      <c r="AA279" s="381"/>
      <c r="AB279" s="382"/>
      <c r="AC279" s="383"/>
      <c r="AD279" s="384"/>
      <c r="AE279" s="76">
        <v>80</v>
      </c>
      <c r="AF279" s="187">
        <f t="shared" si="166"/>
        <v>0</v>
      </c>
      <c r="AG279" s="91">
        <v>1.9</v>
      </c>
      <c r="AH279" s="88">
        <v>2.1</v>
      </c>
      <c r="AI279" s="435">
        <f t="shared" ref="AI279:AI284" si="176">(O279*$D279)+(P279*$D279)+(R279*$D279)+(S279*$D279)+(T279*$D279)+(U279*$D279)+(W279*$D279)+(X279*$D279)+(Y279*$D279)+(AA279*$D279)+(AB279*$D279)+(AC279*$D279)+(AD279*$D279)+(V279*$D279)+(Q279*$D279)+(Z279*$D279)</f>
        <v>0</v>
      </c>
      <c r="AJ279" s="441">
        <f t="shared" ref="AJ279:AJ284" si="177">SUM(O279:AD279)</f>
        <v>0</v>
      </c>
      <c r="AK279" s="441">
        <f t="shared" ref="AK279:AK284" si="178">$AJ279*H279</f>
        <v>0</v>
      </c>
      <c r="AL279" s="441">
        <f t="shared" ref="AL279:AL284" si="179">$AJ279*I279</f>
        <v>0</v>
      </c>
      <c r="AM279" s="441">
        <f t="shared" ref="AM279:AM284" si="180">$AJ279*J279</f>
        <v>0</v>
      </c>
      <c r="AN279" s="441">
        <f t="shared" ref="AN279:AN284" si="181">$AJ279*K279</f>
        <v>0</v>
      </c>
      <c r="AO279" s="441">
        <f t="shared" ref="AO279:AO284" si="182">$AJ279*L279</f>
        <v>0</v>
      </c>
      <c r="AP279" s="441">
        <f t="shared" ref="AP279:AP284" si="183">$AJ279*M279</f>
        <v>0</v>
      </c>
      <c r="AQ279" s="441">
        <f t="shared" ref="AQ279:AQ284" si="184">$AJ279*N279</f>
        <v>0</v>
      </c>
    </row>
    <row r="280" spans="1:43" s="36" customFormat="1" ht="13.5" customHeight="1" thickBot="1">
      <c r="A280" s="368" t="s">
        <v>1886</v>
      </c>
      <c r="B280" s="496" t="s">
        <v>1899</v>
      </c>
      <c r="C280" s="420"/>
      <c r="D280" s="234">
        <v>10</v>
      </c>
      <c r="E280" s="259" t="s">
        <v>90</v>
      </c>
      <c r="F280" s="260" t="s">
        <v>111</v>
      </c>
      <c r="G280" s="260" t="s">
        <v>405</v>
      </c>
      <c r="H280" s="269"/>
      <c r="I280" s="269"/>
      <c r="J280" s="269">
        <v>10</v>
      </c>
      <c r="K280" s="269"/>
      <c r="L280" s="269"/>
      <c r="M280" s="269"/>
      <c r="N280" s="268"/>
      <c r="O280" s="372"/>
      <c r="P280" s="373"/>
      <c r="Q280" s="412"/>
      <c r="R280" s="413"/>
      <c r="S280" s="374"/>
      <c r="T280" s="375"/>
      <c r="U280" s="376"/>
      <c r="V280" s="377"/>
      <c r="W280" s="537"/>
      <c r="X280" s="378"/>
      <c r="Y280" s="379"/>
      <c r="Z280" s="380"/>
      <c r="AA280" s="381"/>
      <c r="AB280" s="382"/>
      <c r="AC280" s="383"/>
      <c r="AD280" s="384"/>
      <c r="AE280" s="76">
        <v>85</v>
      </c>
      <c r="AF280" s="187">
        <f t="shared" si="166"/>
        <v>0</v>
      </c>
      <c r="AG280" s="91">
        <v>2.4</v>
      </c>
      <c r="AH280" s="88">
        <v>2.6</v>
      </c>
      <c r="AI280" s="435">
        <f t="shared" si="176"/>
        <v>0</v>
      </c>
      <c r="AJ280" s="441">
        <f t="shared" si="177"/>
        <v>0</v>
      </c>
      <c r="AK280" s="441">
        <f t="shared" si="178"/>
        <v>0</v>
      </c>
      <c r="AL280" s="441">
        <f t="shared" si="179"/>
        <v>0</v>
      </c>
      <c r="AM280" s="441">
        <f t="shared" si="180"/>
        <v>0</v>
      </c>
      <c r="AN280" s="441">
        <f t="shared" si="181"/>
        <v>0</v>
      </c>
      <c r="AO280" s="441">
        <f t="shared" si="182"/>
        <v>0</v>
      </c>
      <c r="AP280" s="441">
        <f t="shared" si="183"/>
        <v>0</v>
      </c>
      <c r="AQ280" s="441">
        <f t="shared" si="184"/>
        <v>0</v>
      </c>
    </row>
    <row r="281" spans="1:43" s="36" customFormat="1" ht="13.5" customHeight="1" thickBot="1">
      <c r="A281" s="368" t="s">
        <v>1887</v>
      </c>
      <c r="B281" s="496" t="s">
        <v>1899</v>
      </c>
      <c r="C281" s="420"/>
      <c r="D281" s="234">
        <v>10</v>
      </c>
      <c r="E281" s="259" t="s">
        <v>91</v>
      </c>
      <c r="F281" s="260" t="s">
        <v>111</v>
      </c>
      <c r="G281" s="260" t="s">
        <v>406</v>
      </c>
      <c r="H281" s="269"/>
      <c r="I281" s="269"/>
      <c r="J281" s="269"/>
      <c r="K281" s="269">
        <v>10</v>
      </c>
      <c r="L281" s="269"/>
      <c r="M281" s="269"/>
      <c r="N281" s="268"/>
      <c r="O281" s="372"/>
      <c r="P281" s="373"/>
      <c r="Q281" s="412"/>
      <c r="R281" s="413"/>
      <c r="S281" s="374"/>
      <c r="T281" s="375"/>
      <c r="U281" s="376"/>
      <c r="V281" s="377"/>
      <c r="W281" s="537"/>
      <c r="X281" s="378"/>
      <c r="Y281" s="379"/>
      <c r="Z281" s="380"/>
      <c r="AA281" s="381"/>
      <c r="AB281" s="382"/>
      <c r="AC281" s="383"/>
      <c r="AD281" s="384"/>
      <c r="AE281" s="76">
        <v>135</v>
      </c>
      <c r="AF281" s="187">
        <f t="shared" si="166"/>
        <v>0</v>
      </c>
      <c r="AG281" s="91">
        <v>6.3</v>
      </c>
      <c r="AH281" s="88">
        <v>6.5</v>
      </c>
      <c r="AI281" s="435">
        <f t="shared" si="176"/>
        <v>0</v>
      </c>
      <c r="AJ281" s="441">
        <f t="shared" si="177"/>
        <v>0</v>
      </c>
      <c r="AK281" s="441">
        <f t="shared" si="178"/>
        <v>0</v>
      </c>
      <c r="AL281" s="441">
        <f t="shared" si="179"/>
        <v>0</v>
      </c>
      <c r="AM281" s="441">
        <f t="shared" si="180"/>
        <v>0</v>
      </c>
      <c r="AN281" s="441">
        <f t="shared" si="181"/>
        <v>0</v>
      </c>
      <c r="AO281" s="441">
        <f t="shared" si="182"/>
        <v>0</v>
      </c>
      <c r="AP281" s="441">
        <f t="shared" si="183"/>
        <v>0</v>
      </c>
      <c r="AQ281" s="441">
        <f t="shared" si="184"/>
        <v>0</v>
      </c>
    </row>
    <row r="282" spans="1:43" s="36" customFormat="1" ht="13.5" customHeight="1" thickBot="1">
      <c r="A282" s="368" t="s">
        <v>1888</v>
      </c>
      <c r="B282" s="496" t="s">
        <v>1899</v>
      </c>
      <c r="C282" s="420"/>
      <c r="D282" s="234">
        <v>1</v>
      </c>
      <c r="E282" s="259" t="s">
        <v>92</v>
      </c>
      <c r="F282" s="260" t="s">
        <v>111</v>
      </c>
      <c r="G282" s="260" t="s">
        <v>1510</v>
      </c>
      <c r="H282" s="269"/>
      <c r="I282" s="269"/>
      <c r="J282" s="269"/>
      <c r="K282" s="269"/>
      <c r="L282" s="269">
        <v>1</v>
      </c>
      <c r="M282" s="269"/>
      <c r="N282" s="268"/>
      <c r="O282" s="372"/>
      <c r="P282" s="373"/>
      <c r="Q282" s="412"/>
      <c r="R282" s="413"/>
      <c r="S282" s="374"/>
      <c r="T282" s="375"/>
      <c r="U282" s="376"/>
      <c r="V282" s="377"/>
      <c r="W282" s="537"/>
      <c r="X282" s="378"/>
      <c r="Y282" s="379"/>
      <c r="Z282" s="380"/>
      <c r="AA282" s="381"/>
      <c r="AB282" s="382"/>
      <c r="AC282" s="383"/>
      <c r="AD282" s="384"/>
      <c r="AE282" s="76">
        <v>85</v>
      </c>
      <c r="AF282" s="187">
        <f>(O282*$AE282)+(P282*$AE282)+(R282*$AE282)+(S282*$AE282)+(T282*$AE282)+(U282*$AE282)+(W282*$AE282)+(X282*$AE282)+(Y282*$AE282)+(AA282*$AE282)+(AB282*$AE282)+(AC282*$AE282)+(AD282*$AE282)+(Q282*$AE282)+(V282*$AE282)+(Z282*$AE282)</f>
        <v>0</v>
      </c>
      <c r="AG282" s="91">
        <v>2.9</v>
      </c>
      <c r="AH282" s="88">
        <v>3.1</v>
      </c>
      <c r="AI282" s="435">
        <f t="shared" si="176"/>
        <v>0</v>
      </c>
      <c r="AJ282" s="441">
        <f t="shared" si="177"/>
        <v>0</v>
      </c>
      <c r="AK282" s="441">
        <f t="shared" si="178"/>
        <v>0</v>
      </c>
      <c r="AL282" s="441">
        <f t="shared" si="179"/>
        <v>0</v>
      </c>
      <c r="AM282" s="441">
        <f t="shared" si="180"/>
        <v>0</v>
      </c>
      <c r="AN282" s="441">
        <f t="shared" si="181"/>
        <v>0</v>
      </c>
      <c r="AO282" s="441">
        <f t="shared" si="182"/>
        <v>0</v>
      </c>
      <c r="AP282" s="441">
        <f t="shared" si="183"/>
        <v>0</v>
      </c>
      <c r="AQ282" s="441">
        <f t="shared" si="184"/>
        <v>0</v>
      </c>
    </row>
    <row r="283" spans="1:43" s="36" customFormat="1" ht="13.5" customHeight="1" thickBot="1">
      <c r="A283" s="368" t="s">
        <v>1889</v>
      </c>
      <c r="B283" s="496" t="s">
        <v>1899</v>
      </c>
      <c r="C283" s="420"/>
      <c r="D283" s="234">
        <v>1</v>
      </c>
      <c r="E283" s="259" t="s">
        <v>92</v>
      </c>
      <c r="F283" s="260" t="s">
        <v>111</v>
      </c>
      <c r="G283" s="260" t="s">
        <v>1510</v>
      </c>
      <c r="H283" s="269"/>
      <c r="I283" s="269"/>
      <c r="J283" s="269"/>
      <c r="K283" s="269"/>
      <c r="L283" s="269">
        <v>1</v>
      </c>
      <c r="M283" s="269"/>
      <c r="N283" s="268"/>
      <c r="O283" s="372"/>
      <c r="P283" s="373"/>
      <c r="Q283" s="412"/>
      <c r="R283" s="413"/>
      <c r="S283" s="374"/>
      <c r="T283" s="375"/>
      <c r="U283" s="376"/>
      <c r="V283" s="377"/>
      <c r="W283" s="537"/>
      <c r="X283" s="378"/>
      <c r="Y283" s="379"/>
      <c r="Z283" s="380"/>
      <c r="AA283" s="381"/>
      <c r="AB283" s="382"/>
      <c r="AC283" s="383"/>
      <c r="AD283" s="384"/>
      <c r="AE283" s="76">
        <v>85</v>
      </c>
      <c r="AF283" s="187">
        <f t="shared" si="166"/>
        <v>0</v>
      </c>
      <c r="AG283" s="91">
        <v>2.5</v>
      </c>
      <c r="AH283" s="88">
        <v>2.7</v>
      </c>
      <c r="AI283" s="435">
        <f t="shared" si="176"/>
        <v>0</v>
      </c>
      <c r="AJ283" s="441">
        <f t="shared" si="177"/>
        <v>0</v>
      </c>
      <c r="AK283" s="441">
        <f t="shared" si="178"/>
        <v>0</v>
      </c>
      <c r="AL283" s="441">
        <f t="shared" si="179"/>
        <v>0</v>
      </c>
      <c r="AM283" s="441">
        <f t="shared" si="180"/>
        <v>0</v>
      </c>
      <c r="AN283" s="441">
        <f t="shared" si="181"/>
        <v>0</v>
      </c>
      <c r="AO283" s="441">
        <f t="shared" si="182"/>
        <v>0</v>
      </c>
      <c r="AP283" s="441">
        <f t="shared" si="183"/>
        <v>0</v>
      </c>
      <c r="AQ283" s="441">
        <f t="shared" si="184"/>
        <v>0</v>
      </c>
    </row>
    <row r="284" spans="1:43" s="36" customFormat="1" ht="13.5" customHeight="1" thickBot="1">
      <c r="A284" s="368" t="s">
        <v>1890</v>
      </c>
      <c r="B284" s="496" t="s">
        <v>1899</v>
      </c>
      <c r="C284" s="420"/>
      <c r="D284" s="234">
        <v>1</v>
      </c>
      <c r="E284" s="259" t="s">
        <v>92</v>
      </c>
      <c r="F284" s="260" t="s">
        <v>111</v>
      </c>
      <c r="G284" s="260" t="s">
        <v>1891</v>
      </c>
      <c r="H284" s="269"/>
      <c r="I284" s="269"/>
      <c r="J284" s="269"/>
      <c r="K284" s="269"/>
      <c r="L284" s="269">
        <v>1</v>
      </c>
      <c r="M284" s="269"/>
      <c r="N284" s="268"/>
      <c r="O284" s="372"/>
      <c r="P284" s="373"/>
      <c r="Q284" s="412"/>
      <c r="R284" s="413"/>
      <c r="S284" s="374"/>
      <c r="T284" s="375"/>
      <c r="U284" s="376"/>
      <c r="V284" s="377"/>
      <c r="W284" s="537"/>
      <c r="X284" s="378"/>
      <c r="Y284" s="379"/>
      <c r="Z284" s="380"/>
      <c r="AA284" s="381"/>
      <c r="AB284" s="382"/>
      <c r="AC284" s="383"/>
      <c r="AD284" s="384"/>
      <c r="AE284" s="76">
        <v>85</v>
      </c>
      <c r="AF284" s="187">
        <f t="shared" si="166"/>
        <v>0</v>
      </c>
      <c r="AG284" s="91">
        <v>3.12</v>
      </c>
      <c r="AH284" s="88">
        <v>3.3200000000000003</v>
      </c>
      <c r="AI284" s="435">
        <f t="shared" si="176"/>
        <v>0</v>
      </c>
      <c r="AJ284" s="441">
        <f t="shared" si="177"/>
        <v>0</v>
      </c>
      <c r="AK284" s="441">
        <f t="shared" si="178"/>
        <v>0</v>
      </c>
      <c r="AL284" s="441">
        <f t="shared" si="179"/>
        <v>0</v>
      </c>
      <c r="AM284" s="441">
        <f t="shared" si="180"/>
        <v>0</v>
      </c>
      <c r="AN284" s="441">
        <f t="shared" si="181"/>
        <v>0</v>
      </c>
      <c r="AO284" s="441">
        <f t="shared" si="182"/>
        <v>0</v>
      </c>
      <c r="AP284" s="441">
        <f t="shared" si="183"/>
        <v>0</v>
      </c>
      <c r="AQ284" s="441">
        <f t="shared" si="184"/>
        <v>0</v>
      </c>
    </row>
    <row r="285" spans="1:43" s="36" customFormat="1" ht="13.5" customHeight="1" thickBot="1">
      <c r="A285" s="368" t="s">
        <v>332</v>
      </c>
      <c r="B285" s="368"/>
      <c r="C285" s="420" t="s">
        <v>1705</v>
      </c>
      <c r="D285" s="234">
        <v>5</v>
      </c>
      <c r="E285" s="259" t="s">
        <v>208</v>
      </c>
      <c r="F285" s="260" t="s">
        <v>111</v>
      </c>
      <c r="G285" s="260" t="s">
        <v>406</v>
      </c>
      <c r="H285" s="269"/>
      <c r="I285" s="269"/>
      <c r="J285" s="269"/>
      <c r="K285" s="269">
        <v>5</v>
      </c>
      <c r="L285" s="269"/>
      <c r="M285" s="269"/>
      <c r="N285" s="268"/>
      <c r="O285" s="372"/>
      <c r="P285" s="373"/>
      <c r="Q285" s="412"/>
      <c r="R285" s="413"/>
      <c r="S285" s="374"/>
      <c r="T285" s="375"/>
      <c r="U285" s="376"/>
      <c r="V285" s="377"/>
      <c r="W285" s="537"/>
      <c r="X285" s="378"/>
      <c r="Y285" s="379"/>
      <c r="Z285" s="380"/>
      <c r="AA285" s="381"/>
      <c r="AB285" s="382"/>
      <c r="AC285" s="383"/>
      <c r="AD285" s="384"/>
      <c r="AE285" s="76">
        <v>87.5</v>
      </c>
      <c r="AF285" s="187">
        <f t="shared" si="166"/>
        <v>0</v>
      </c>
      <c r="AG285" s="91">
        <v>2.96</v>
      </c>
      <c r="AH285" s="88">
        <v>3.2349999999999999</v>
      </c>
      <c r="AI285" s="435">
        <f t="shared" si="167"/>
        <v>0</v>
      </c>
      <c r="AJ285" s="441">
        <f t="shared" si="168"/>
        <v>0</v>
      </c>
      <c r="AK285" s="441">
        <f t="shared" si="169"/>
        <v>0</v>
      </c>
      <c r="AL285" s="441">
        <f t="shared" si="170"/>
        <v>0</v>
      </c>
      <c r="AM285" s="441">
        <f t="shared" si="171"/>
        <v>0</v>
      </c>
      <c r="AN285" s="441">
        <f t="shared" si="172"/>
        <v>0</v>
      </c>
      <c r="AO285" s="441">
        <f t="shared" si="173"/>
        <v>0</v>
      </c>
      <c r="AP285" s="441">
        <f t="shared" si="174"/>
        <v>0</v>
      </c>
      <c r="AQ285" s="441">
        <f t="shared" si="175"/>
        <v>0</v>
      </c>
    </row>
    <row r="286" spans="1:43" s="36" customFormat="1" ht="13.5" customHeight="1" thickBot="1">
      <c r="A286" s="368" t="s">
        <v>1415</v>
      </c>
      <c r="B286" s="368"/>
      <c r="C286" s="420" t="s">
        <v>1706</v>
      </c>
      <c r="D286" s="234">
        <v>10</v>
      </c>
      <c r="E286" s="259" t="s">
        <v>90</v>
      </c>
      <c r="F286" s="260" t="s">
        <v>111</v>
      </c>
      <c r="G286" s="260" t="s">
        <v>405</v>
      </c>
      <c r="H286" s="269"/>
      <c r="I286" s="269"/>
      <c r="J286" s="269">
        <v>10</v>
      </c>
      <c r="K286" s="269"/>
      <c r="L286" s="269"/>
      <c r="M286" s="269"/>
      <c r="N286" s="268"/>
      <c r="O286" s="372"/>
      <c r="P286" s="373"/>
      <c r="Q286" s="412"/>
      <c r="R286" s="413"/>
      <c r="S286" s="374"/>
      <c r="T286" s="375"/>
      <c r="U286" s="376"/>
      <c r="V286" s="377"/>
      <c r="W286" s="537"/>
      <c r="X286" s="378"/>
      <c r="Y286" s="379"/>
      <c r="Z286" s="380"/>
      <c r="AA286" s="381"/>
      <c r="AB286" s="382"/>
      <c r="AC286" s="383"/>
      <c r="AD286" s="384"/>
      <c r="AE286" s="76">
        <v>87.5</v>
      </c>
      <c r="AF286" s="187">
        <f t="shared" si="166"/>
        <v>0</v>
      </c>
      <c r="AG286" s="91">
        <v>2.16</v>
      </c>
      <c r="AH286" s="88">
        <v>2.4227777777777781</v>
      </c>
      <c r="AI286" s="435">
        <f t="shared" si="167"/>
        <v>0</v>
      </c>
      <c r="AJ286" s="441">
        <f t="shared" si="168"/>
        <v>0</v>
      </c>
      <c r="AK286" s="441">
        <f t="shared" si="169"/>
        <v>0</v>
      </c>
      <c r="AL286" s="441">
        <f t="shared" si="170"/>
        <v>0</v>
      </c>
      <c r="AM286" s="441">
        <f t="shared" si="171"/>
        <v>0</v>
      </c>
      <c r="AN286" s="441">
        <f t="shared" si="172"/>
        <v>0</v>
      </c>
      <c r="AO286" s="441">
        <f t="shared" si="173"/>
        <v>0</v>
      </c>
      <c r="AP286" s="441">
        <f t="shared" si="174"/>
        <v>0</v>
      </c>
      <c r="AQ286" s="441">
        <f t="shared" si="175"/>
        <v>0</v>
      </c>
    </row>
    <row r="287" spans="1:43" s="36" customFormat="1" ht="12.75" customHeight="1" thickBot="1">
      <c r="A287" s="368" t="s">
        <v>333</v>
      </c>
      <c r="B287" s="368"/>
      <c r="C287" s="420" t="s">
        <v>1707</v>
      </c>
      <c r="D287" s="234">
        <v>10</v>
      </c>
      <c r="E287" s="259" t="s">
        <v>91</v>
      </c>
      <c r="F287" s="260" t="s">
        <v>111</v>
      </c>
      <c r="G287" s="260" t="s">
        <v>405</v>
      </c>
      <c r="H287" s="269"/>
      <c r="I287" s="269"/>
      <c r="J287" s="269"/>
      <c r="K287" s="269">
        <v>10</v>
      </c>
      <c r="L287" s="269"/>
      <c r="M287" s="269"/>
      <c r="N287" s="268"/>
      <c r="O287" s="372"/>
      <c r="P287" s="373"/>
      <c r="Q287" s="412"/>
      <c r="R287" s="413"/>
      <c r="S287" s="374"/>
      <c r="T287" s="375"/>
      <c r="U287" s="376"/>
      <c r="V287" s="377"/>
      <c r="W287" s="537"/>
      <c r="X287" s="378"/>
      <c r="Y287" s="379"/>
      <c r="Z287" s="380"/>
      <c r="AA287" s="381"/>
      <c r="AB287" s="382"/>
      <c r="AC287" s="383"/>
      <c r="AD287" s="384"/>
      <c r="AE287" s="76">
        <v>115</v>
      </c>
      <c r="AF287" s="187">
        <f t="shared" si="166"/>
        <v>0</v>
      </c>
      <c r="AG287" s="91">
        <v>4.82</v>
      </c>
      <c r="AH287" s="88">
        <v>5.37</v>
      </c>
      <c r="AI287" s="435">
        <f t="shared" si="167"/>
        <v>0</v>
      </c>
      <c r="AJ287" s="441">
        <f t="shared" si="168"/>
        <v>0</v>
      </c>
      <c r="AK287" s="441">
        <f t="shared" si="169"/>
        <v>0</v>
      </c>
      <c r="AL287" s="441">
        <f t="shared" si="170"/>
        <v>0</v>
      </c>
      <c r="AM287" s="441">
        <f t="shared" si="171"/>
        <v>0</v>
      </c>
      <c r="AN287" s="441">
        <f t="shared" si="172"/>
        <v>0</v>
      </c>
      <c r="AO287" s="441">
        <f t="shared" si="173"/>
        <v>0</v>
      </c>
      <c r="AP287" s="441">
        <f t="shared" si="174"/>
        <v>0</v>
      </c>
      <c r="AQ287" s="441">
        <f t="shared" si="175"/>
        <v>0</v>
      </c>
    </row>
    <row r="288" spans="1:43" s="36" customFormat="1" ht="13.5" customHeight="1" thickBot="1">
      <c r="A288" s="368" t="s">
        <v>1416</v>
      </c>
      <c r="B288" s="368"/>
      <c r="C288" s="420" t="s">
        <v>1708</v>
      </c>
      <c r="D288" s="234">
        <v>5</v>
      </c>
      <c r="E288" s="259" t="s">
        <v>92</v>
      </c>
      <c r="F288" s="260" t="s">
        <v>111</v>
      </c>
      <c r="G288" s="260" t="s">
        <v>405</v>
      </c>
      <c r="H288" s="269"/>
      <c r="I288" s="269"/>
      <c r="J288" s="269"/>
      <c r="K288" s="269"/>
      <c r="L288" s="269">
        <v>5</v>
      </c>
      <c r="M288" s="269"/>
      <c r="N288" s="268"/>
      <c r="O288" s="372"/>
      <c r="P288" s="373"/>
      <c r="Q288" s="412"/>
      <c r="R288" s="413"/>
      <c r="S288" s="374"/>
      <c r="T288" s="375"/>
      <c r="U288" s="376"/>
      <c r="V288" s="377"/>
      <c r="W288" s="537"/>
      <c r="X288" s="378"/>
      <c r="Y288" s="379"/>
      <c r="Z288" s="380"/>
      <c r="AA288" s="381"/>
      <c r="AB288" s="382"/>
      <c r="AC288" s="383"/>
      <c r="AD288" s="384"/>
      <c r="AE288" s="76">
        <v>110</v>
      </c>
      <c r="AF288" s="187">
        <f t="shared" si="166"/>
        <v>0</v>
      </c>
      <c r="AG288" s="91">
        <v>4.5999999999999996</v>
      </c>
      <c r="AH288" s="88">
        <v>4.9116666666666662</v>
      </c>
      <c r="AI288" s="435">
        <f t="shared" si="167"/>
        <v>0</v>
      </c>
      <c r="AJ288" s="441">
        <f t="shared" si="168"/>
        <v>0</v>
      </c>
      <c r="AK288" s="441">
        <f t="shared" si="169"/>
        <v>0</v>
      </c>
      <c r="AL288" s="441">
        <f t="shared" si="170"/>
        <v>0</v>
      </c>
      <c r="AM288" s="441">
        <f t="shared" si="171"/>
        <v>0</v>
      </c>
      <c r="AN288" s="441">
        <f t="shared" si="172"/>
        <v>0</v>
      </c>
      <c r="AO288" s="441">
        <f t="shared" si="173"/>
        <v>0</v>
      </c>
      <c r="AP288" s="441">
        <f t="shared" si="174"/>
        <v>0</v>
      </c>
      <c r="AQ288" s="441">
        <f t="shared" si="175"/>
        <v>0</v>
      </c>
    </row>
    <row r="289" spans="1:43" s="36" customFormat="1" ht="13.5" customHeight="1" thickBot="1">
      <c r="A289" s="368" t="s">
        <v>1417</v>
      </c>
      <c r="B289" s="368"/>
      <c r="C289" s="420" t="s">
        <v>1709</v>
      </c>
      <c r="D289" s="234">
        <v>5</v>
      </c>
      <c r="E289" s="259" t="s">
        <v>91</v>
      </c>
      <c r="F289" s="260" t="s">
        <v>111</v>
      </c>
      <c r="G289" s="260" t="s">
        <v>405</v>
      </c>
      <c r="H289" s="269"/>
      <c r="I289" s="269"/>
      <c r="J289" s="269"/>
      <c r="K289" s="269">
        <v>5</v>
      </c>
      <c r="L289" s="269"/>
      <c r="M289" s="269"/>
      <c r="N289" s="268"/>
      <c r="O289" s="372"/>
      <c r="P289" s="373"/>
      <c r="Q289" s="412"/>
      <c r="R289" s="413"/>
      <c r="S289" s="374"/>
      <c r="T289" s="375"/>
      <c r="U289" s="376"/>
      <c r="V289" s="377"/>
      <c r="W289" s="537"/>
      <c r="X289" s="378"/>
      <c r="Y289" s="379"/>
      <c r="Z289" s="380"/>
      <c r="AA289" s="381"/>
      <c r="AB289" s="382"/>
      <c r="AC289" s="383"/>
      <c r="AD289" s="384"/>
      <c r="AE289" s="76">
        <v>90</v>
      </c>
      <c r="AF289" s="187">
        <f t="shared" si="166"/>
        <v>0</v>
      </c>
      <c r="AG289" s="91">
        <v>3.41</v>
      </c>
      <c r="AH289" s="88">
        <v>3.7007142857142861</v>
      </c>
      <c r="AI289" s="435">
        <f t="shared" si="167"/>
        <v>0</v>
      </c>
      <c r="AJ289" s="441">
        <f t="shared" si="168"/>
        <v>0</v>
      </c>
      <c r="AK289" s="441">
        <f t="shared" si="169"/>
        <v>0</v>
      </c>
      <c r="AL289" s="441">
        <f t="shared" si="170"/>
        <v>0</v>
      </c>
      <c r="AM289" s="441">
        <f t="shared" si="171"/>
        <v>0</v>
      </c>
      <c r="AN289" s="441">
        <f t="shared" si="172"/>
        <v>0</v>
      </c>
      <c r="AO289" s="441">
        <f t="shared" si="173"/>
        <v>0</v>
      </c>
      <c r="AP289" s="441">
        <f t="shared" si="174"/>
        <v>0</v>
      </c>
      <c r="AQ289" s="441">
        <f t="shared" si="175"/>
        <v>0</v>
      </c>
    </row>
    <row r="290" spans="1:43" s="36" customFormat="1" ht="13.5" customHeight="1" thickBot="1">
      <c r="A290" s="368" t="s">
        <v>334</v>
      </c>
      <c r="B290" s="368"/>
      <c r="C290" s="420" t="s">
        <v>1710</v>
      </c>
      <c r="D290" s="234">
        <v>4</v>
      </c>
      <c r="E290" s="259" t="s">
        <v>91</v>
      </c>
      <c r="F290" s="260" t="s">
        <v>111</v>
      </c>
      <c r="G290" s="260" t="s">
        <v>400</v>
      </c>
      <c r="H290" s="269"/>
      <c r="I290" s="269"/>
      <c r="J290" s="269"/>
      <c r="K290" s="269">
        <v>4</v>
      </c>
      <c r="L290" s="269"/>
      <c r="M290" s="269"/>
      <c r="N290" s="268"/>
      <c r="O290" s="372"/>
      <c r="P290" s="373"/>
      <c r="Q290" s="412"/>
      <c r="R290" s="413"/>
      <c r="S290" s="374"/>
      <c r="T290" s="375"/>
      <c r="U290" s="376"/>
      <c r="V290" s="377"/>
      <c r="W290" s="537"/>
      <c r="X290" s="378"/>
      <c r="Y290" s="379"/>
      <c r="Z290" s="380"/>
      <c r="AA290" s="381"/>
      <c r="AB290" s="382"/>
      <c r="AC290" s="383"/>
      <c r="AD290" s="384"/>
      <c r="AE290" s="76">
        <v>95</v>
      </c>
      <c r="AF290" s="187">
        <f t="shared" si="166"/>
        <v>0</v>
      </c>
      <c r="AG290" s="91">
        <v>3.62</v>
      </c>
      <c r="AH290" s="88">
        <v>3.910714285714286</v>
      </c>
      <c r="AI290" s="435">
        <f t="shared" si="167"/>
        <v>0</v>
      </c>
      <c r="AJ290" s="441">
        <f t="shared" si="168"/>
        <v>0</v>
      </c>
      <c r="AK290" s="441">
        <f t="shared" si="169"/>
        <v>0</v>
      </c>
      <c r="AL290" s="441">
        <f t="shared" si="170"/>
        <v>0</v>
      </c>
      <c r="AM290" s="441">
        <f t="shared" si="171"/>
        <v>0</v>
      </c>
      <c r="AN290" s="441">
        <f t="shared" si="172"/>
        <v>0</v>
      </c>
      <c r="AO290" s="441">
        <f t="shared" si="173"/>
        <v>0</v>
      </c>
      <c r="AP290" s="441">
        <f t="shared" si="174"/>
        <v>0</v>
      </c>
      <c r="AQ290" s="441">
        <f t="shared" si="175"/>
        <v>0</v>
      </c>
    </row>
    <row r="291" spans="1:43" s="36" customFormat="1" ht="13.5" customHeight="1" thickBot="1">
      <c r="A291" s="368" t="s">
        <v>335</v>
      </c>
      <c r="B291" s="368"/>
      <c r="C291" s="420" t="s">
        <v>1711</v>
      </c>
      <c r="D291" s="234">
        <v>4</v>
      </c>
      <c r="E291" s="259" t="s">
        <v>208</v>
      </c>
      <c r="F291" s="260" t="s">
        <v>111</v>
      </c>
      <c r="G291" s="260" t="s">
        <v>400</v>
      </c>
      <c r="H291" s="269"/>
      <c r="I291" s="269"/>
      <c r="J291" s="269"/>
      <c r="K291" s="269"/>
      <c r="L291" s="269">
        <v>4</v>
      </c>
      <c r="M291" s="269"/>
      <c r="N291" s="268"/>
      <c r="O291" s="372"/>
      <c r="P291" s="373"/>
      <c r="Q291" s="412"/>
      <c r="R291" s="413"/>
      <c r="S291" s="374"/>
      <c r="T291" s="375"/>
      <c r="U291" s="376"/>
      <c r="V291" s="377"/>
      <c r="W291" s="537"/>
      <c r="X291" s="378"/>
      <c r="Y291" s="379"/>
      <c r="Z291" s="380"/>
      <c r="AA291" s="381"/>
      <c r="AB291" s="382"/>
      <c r="AC291" s="383"/>
      <c r="AD291" s="384"/>
      <c r="AE291" s="76">
        <v>110</v>
      </c>
      <c r="AF291" s="187">
        <f t="shared" si="166"/>
        <v>0</v>
      </c>
      <c r="AG291" s="91">
        <v>4.5999999999999996</v>
      </c>
      <c r="AH291" s="88">
        <v>5.2233333333333327</v>
      </c>
      <c r="AI291" s="435">
        <f t="shared" si="167"/>
        <v>0</v>
      </c>
      <c r="AJ291" s="441">
        <f t="shared" si="168"/>
        <v>0</v>
      </c>
      <c r="AK291" s="441">
        <f t="shared" si="169"/>
        <v>0</v>
      </c>
      <c r="AL291" s="441">
        <f t="shared" si="170"/>
        <v>0</v>
      </c>
      <c r="AM291" s="441">
        <f t="shared" si="171"/>
        <v>0</v>
      </c>
      <c r="AN291" s="441">
        <f t="shared" si="172"/>
        <v>0</v>
      </c>
      <c r="AO291" s="441">
        <f t="shared" si="173"/>
        <v>0</v>
      </c>
      <c r="AP291" s="441">
        <f t="shared" si="174"/>
        <v>0</v>
      </c>
      <c r="AQ291" s="441">
        <f t="shared" si="175"/>
        <v>0</v>
      </c>
    </row>
    <row r="292" spans="1:43" s="36" customFormat="1" ht="13.5" customHeight="1" thickBot="1">
      <c r="A292" s="368" t="s">
        <v>1418</v>
      </c>
      <c r="B292" s="368"/>
      <c r="C292" s="420" t="s">
        <v>1712</v>
      </c>
      <c r="D292" s="234">
        <v>10</v>
      </c>
      <c r="E292" s="259" t="s">
        <v>228</v>
      </c>
      <c r="F292" s="260" t="s">
        <v>111</v>
      </c>
      <c r="G292" s="260" t="s">
        <v>409</v>
      </c>
      <c r="H292" s="269"/>
      <c r="I292" s="269"/>
      <c r="J292" s="269">
        <v>10</v>
      </c>
      <c r="K292" s="269"/>
      <c r="L292" s="269"/>
      <c r="M292" s="269"/>
      <c r="N292" s="268"/>
      <c r="O292" s="372"/>
      <c r="P292" s="373"/>
      <c r="Q292" s="412"/>
      <c r="R292" s="413"/>
      <c r="S292" s="374"/>
      <c r="T292" s="375"/>
      <c r="U292" s="376"/>
      <c r="V292" s="377"/>
      <c r="W292" s="537"/>
      <c r="X292" s="378"/>
      <c r="Y292" s="379"/>
      <c r="Z292" s="380"/>
      <c r="AA292" s="381"/>
      <c r="AB292" s="382"/>
      <c r="AC292" s="383"/>
      <c r="AD292" s="384"/>
      <c r="AE292" s="76">
        <v>110</v>
      </c>
      <c r="AF292" s="187">
        <f t="shared" si="166"/>
        <v>0</v>
      </c>
      <c r="AG292" s="91">
        <v>4.0599999999999996</v>
      </c>
      <c r="AH292" s="88">
        <v>4.3507142857142851</v>
      </c>
      <c r="AI292" s="435">
        <f t="shared" si="167"/>
        <v>0</v>
      </c>
      <c r="AJ292" s="441">
        <f t="shared" si="168"/>
        <v>0</v>
      </c>
      <c r="AK292" s="441">
        <f t="shared" si="169"/>
        <v>0</v>
      </c>
      <c r="AL292" s="441">
        <f t="shared" si="170"/>
        <v>0</v>
      </c>
      <c r="AM292" s="441">
        <f t="shared" si="171"/>
        <v>0</v>
      </c>
      <c r="AN292" s="441">
        <f t="shared" si="172"/>
        <v>0</v>
      </c>
      <c r="AO292" s="441">
        <f t="shared" si="173"/>
        <v>0</v>
      </c>
      <c r="AP292" s="441">
        <f t="shared" si="174"/>
        <v>0</v>
      </c>
      <c r="AQ292" s="441">
        <f t="shared" si="175"/>
        <v>0</v>
      </c>
    </row>
    <row r="293" spans="1:43" s="36" customFormat="1" ht="13.5" customHeight="1" thickBot="1">
      <c r="A293" s="368" t="s">
        <v>1419</v>
      </c>
      <c r="B293" s="368"/>
      <c r="C293" s="420" t="s">
        <v>1713</v>
      </c>
      <c r="D293" s="234">
        <v>10</v>
      </c>
      <c r="E293" s="259" t="s">
        <v>91</v>
      </c>
      <c r="F293" s="260" t="s">
        <v>111</v>
      </c>
      <c r="G293" s="260" t="s">
        <v>409</v>
      </c>
      <c r="H293" s="269"/>
      <c r="I293" s="269"/>
      <c r="J293" s="269"/>
      <c r="K293" s="269">
        <v>10</v>
      </c>
      <c r="L293" s="269"/>
      <c r="M293" s="269"/>
      <c r="N293" s="268"/>
      <c r="O293" s="372"/>
      <c r="P293" s="373"/>
      <c r="Q293" s="412"/>
      <c r="R293" s="413"/>
      <c r="S293" s="374"/>
      <c r="T293" s="375"/>
      <c r="U293" s="376"/>
      <c r="V293" s="377"/>
      <c r="W293" s="537"/>
      <c r="X293" s="378"/>
      <c r="Y293" s="379"/>
      <c r="Z293" s="380"/>
      <c r="AA293" s="381"/>
      <c r="AB293" s="382"/>
      <c r="AC293" s="383"/>
      <c r="AD293" s="384"/>
      <c r="AE293" s="76">
        <v>120</v>
      </c>
      <c r="AF293" s="187">
        <f t="shared" si="166"/>
        <v>0</v>
      </c>
      <c r="AG293" s="91">
        <v>4.82</v>
      </c>
      <c r="AH293" s="88">
        <v>5.37</v>
      </c>
      <c r="AI293" s="435">
        <f t="shared" si="167"/>
        <v>0</v>
      </c>
      <c r="AJ293" s="441">
        <f t="shared" si="168"/>
        <v>0</v>
      </c>
      <c r="AK293" s="441">
        <f t="shared" si="169"/>
        <v>0</v>
      </c>
      <c r="AL293" s="441">
        <f t="shared" si="170"/>
        <v>0</v>
      </c>
      <c r="AM293" s="441">
        <f t="shared" si="171"/>
        <v>0</v>
      </c>
      <c r="AN293" s="441">
        <f t="shared" si="172"/>
        <v>0</v>
      </c>
      <c r="AO293" s="441">
        <f t="shared" si="173"/>
        <v>0</v>
      </c>
      <c r="AP293" s="441">
        <f t="shared" si="174"/>
        <v>0</v>
      </c>
      <c r="AQ293" s="441">
        <f t="shared" si="175"/>
        <v>0</v>
      </c>
    </row>
    <row r="294" spans="1:43" s="36" customFormat="1" ht="13.5" customHeight="1" thickBot="1">
      <c r="A294" s="368" t="s">
        <v>1420</v>
      </c>
      <c r="B294" s="368"/>
      <c r="C294" s="420" t="s">
        <v>1714</v>
      </c>
      <c r="D294" s="234">
        <v>5</v>
      </c>
      <c r="E294" s="259" t="s">
        <v>208</v>
      </c>
      <c r="F294" s="260" t="s">
        <v>111</v>
      </c>
      <c r="G294" s="260" t="s">
        <v>410</v>
      </c>
      <c r="H294" s="269"/>
      <c r="I294" s="269"/>
      <c r="J294" s="269"/>
      <c r="K294" s="269">
        <v>5</v>
      </c>
      <c r="L294" s="269"/>
      <c r="M294" s="269"/>
      <c r="N294" s="268"/>
      <c r="O294" s="372"/>
      <c r="P294" s="373"/>
      <c r="Q294" s="412"/>
      <c r="R294" s="413"/>
      <c r="S294" s="374"/>
      <c r="T294" s="375"/>
      <c r="U294" s="376"/>
      <c r="V294" s="377"/>
      <c r="W294" s="537"/>
      <c r="X294" s="378"/>
      <c r="Y294" s="379"/>
      <c r="Z294" s="380"/>
      <c r="AA294" s="381"/>
      <c r="AB294" s="382"/>
      <c r="AC294" s="383"/>
      <c r="AD294" s="384"/>
      <c r="AE294" s="76">
        <v>105</v>
      </c>
      <c r="AF294" s="187">
        <f t="shared" si="166"/>
        <v>0</v>
      </c>
      <c r="AG294" s="91">
        <v>4.5</v>
      </c>
      <c r="AH294" s="88">
        <v>4.8</v>
      </c>
      <c r="AI294" s="435">
        <f t="shared" si="167"/>
        <v>0</v>
      </c>
      <c r="AJ294" s="441">
        <f t="shared" si="168"/>
        <v>0</v>
      </c>
      <c r="AK294" s="441">
        <f t="shared" si="169"/>
        <v>0</v>
      </c>
      <c r="AL294" s="441">
        <f t="shared" si="170"/>
        <v>0</v>
      </c>
      <c r="AM294" s="441">
        <f t="shared" si="171"/>
        <v>0</v>
      </c>
      <c r="AN294" s="441">
        <f t="shared" si="172"/>
        <v>0</v>
      </c>
      <c r="AO294" s="441">
        <f t="shared" si="173"/>
        <v>0</v>
      </c>
      <c r="AP294" s="441">
        <f t="shared" si="174"/>
        <v>0</v>
      </c>
      <c r="AQ294" s="441">
        <f t="shared" si="175"/>
        <v>0</v>
      </c>
    </row>
    <row r="295" spans="1:43" s="36" customFormat="1" ht="13.5" customHeight="1" thickBot="1">
      <c r="A295" s="368" t="s">
        <v>336</v>
      </c>
      <c r="B295" s="368"/>
      <c r="C295" s="420" t="s">
        <v>1715</v>
      </c>
      <c r="D295" s="234">
        <v>5</v>
      </c>
      <c r="E295" s="259" t="s">
        <v>208</v>
      </c>
      <c r="F295" s="260" t="s">
        <v>111</v>
      </c>
      <c r="G295" s="260" t="s">
        <v>410</v>
      </c>
      <c r="H295" s="269"/>
      <c r="I295" s="269"/>
      <c r="J295" s="269"/>
      <c r="K295" s="269">
        <v>5</v>
      </c>
      <c r="L295" s="269"/>
      <c r="M295" s="269"/>
      <c r="N295" s="268"/>
      <c r="O295" s="372"/>
      <c r="P295" s="373"/>
      <c r="Q295" s="412"/>
      <c r="R295" s="413"/>
      <c r="S295" s="374"/>
      <c r="T295" s="375"/>
      <c r="U295" s="376"/>
      <c r="V295" s="377"/>
      <c r="W295" s="537"/>
      <c r="X295" s="378"/>
      <c r="Y295" s="379"/>
      <c r="Z295" s="380"/>
      <c r="AA295" s="381"/>
      <c r="AB295" s="382"/>
      <c r="AC295" s="383"/>
      <c r="AD295" s="384"/>
      <c r="AE295" s="76">
        <v>120</v>
      </c>
      <c r="AF295" s="187">
        <f t="shared" si="166"/>
        <v>0</v>
      </c>
      <c r="AG295" s="91">
        <v>5.44</v>
      </c>
      <c r="AH295" s="88">
        <v>5.8250000000000002</v>
      </c>
      <c r="AI295" s="435">
        <f t="shared" si="167"/>
        <v>0</v>
      </c>
      <c r="AJ295" s="441">
        <f t="shared" si="168"/>
        <v>0</v>
      </c>
      <c r="AK295" s="441">
        <f t="shared" si="169"/>
        <v>0</v>
      </c>
      <c r="AL295" s="441">
        <f t="shared" si="170"/>
        <v>0</v>
      </c>
      <c r="AM295" s="441">
        <f t="shared" si="171"/>
        <v>0</v>
      </c>
      <c r="AN295" s="441">
        <f t="shared" si="172"/>
        <v>0</v>
      </c>
      <c r="AO295" s="441">
        <f t="shared" si="173"/>
        <v>0</v>
      </c>
      <c r="AP295" s="441">
        <f t="shared" si="174"/>
        <v>0</v>
      </c>
      <c r="AQ295" s="441">
        <f t="shared" si="175"/>
        <v>0</v>
      </c>
    </row>
    <row r="296" spans="1:43" s="36" customFormat="1" ht="13.5" customHeight="1" thickBot="1">
      <c r="A296" s="368" t="s">
        <v>1421</v>
      </c>
      <c r="B296" s="368"/>
      <c r="C296" s="420" t="s">
        <v>1716</v>
      </c>
      <c r="D296" s="234">
        <v>5</v>
      </c>
      <c r="E296" s="259" t="s">
        <v>211</v>
      </c>
      <c r="F296" s="260" t="s">
        <v>111</v>
      </c>
      <c r="G296" s="260" t="s">
        <v>410</v>
      </c>
      <c r="H296" s="269"/>
      <c r="I296" s="269"/>
      <c r="J296" s="269"/>
      <c r="K296" s="269"/>
      <c r="L296" s="269">
        <v>5</v>
      </c>
      <c r="M296" s="269"/>
      <c r="N296" s="268"/>
      <c r="O296" s="372"/>
      <c r="P296" s="373"/>
      <c r="Q296" s="412"/>
      <c r="R296" s="413"/>
      <c r="S296" s="374"/>
      <c r="T296" s="375"/>
      <c r="U296" s="376"/>
      <c r="V296" s="377"/>
      <c r="W296" s="537"/>
      <c r="X296" s="378"/>
      <c r="Y296" s="379"/>
      <c r="Z296" s="380"/>
      <c r="AA296" s="381"/>
      <c r="AB296" s="382"/>
      <c r="AC296" s="383"/>
      <c r="AD296" s="384"/>
      <c r="AE296" s="76">
        <v>120</v>
      </c>
      <c r="AF296" s="187">
        <f t="shared" si="166"/>
        <v>0</v>
      </c>
      <c r="AG296" s="91">
        <v>5.54</v>
      </c>
      <c r="AH296" s="88">
        <v>6.1</v>
      </c>
      <c r="AI296" s="435">
        <f t="shared" si="167"/>
        <v>0</v>
      </c>
      <c r="AJ296" s="441">
        <f t="shared" si="168"/>
        <v>0</v>
      </c>
      <c r="AK296" s="441">
        <f t="shared" si="169"/>
        <v>0</v>
      </c>
      <c r="AL296" s="441">
        <f t="shared" si="170"/>
        <v>0</v>
      </c>
      <c r="AM296" s="441">
        <f t="shared" si="171"/>
        <v>0</v>
      </c>
      <c r="AN296" s="441">
        <f t="shared" si="172"/>
        <v>0</v>
      </c>
      <c r="AO296" s="441">
        <f t="shared" si="173"/>
        <v>0</v>
      </c>
      <c r="AP296" s="441">
        <f t="shared" si="174"/>
        <v>0</v>
      </c>
      <c r="AQ296" s="441">
        <f t="shared" si="175"/>
        <v>0</v>
      </c>
    </row>
    <row r="297" spans="1:43" s="36" customFormat="1" ht="13.5" customHeight="1" thickBot="1">
      <c r="A297" s="368" t="s">
        <v>1422</v>
      </c>
      <c r="B297" s="368"/>
      <c r="C297" s="420" t="s">
        <v>1717</v>
      </c>
      <c r="D297" s="234">
        <v>5</v>
      </c>
      <c r="E297" s="259" t="s">
        <v>211</v>
      </c>
      <c r="F297" s="260" t="s">
        <v>111</v>
      </c>
      <c r="G297" s="260" t="s">
        <v>410</v>
      </c>
      <c r="H297" s="269"/>
      <c r="I297" s="269"/>
      <c r="J297" s="269"/>
      <c r="K297" s="269"/>
      <c r="L297" s="269">
        <v>5</v>
      </c>
      <c r="M297" s="269"/>
      <c r="N297" s="268"/>
      <c r="O297" s="372"/>
      <c r="P297" s="373"/>
      <c r="Q297" s="412"/>
      <c r="R297" s="413"/>
      <c r="S297" s="374"/>
      <c r="T297" s="375"/>
      <c r="U297" s="376"/>
      <c r="V297" s="377"/>
      <c r="W297" s="537"/>
      <c r="X297" s="378"/>
      <c r="Y297" s="379"/>
      <c r="Z297" s="380"/>
      <c r="AA297" s="381"/>
      <c r="AB297" s="382"/>
      <c r="AC297" s="383"/>
      <c r="AD297" s="384"/>
      <c r="AE297" s="76">
        <v>120</v>
      </c>
      <c r="AF297" s="187">
        <f t="shared" si="166"/>
        <v>0</v>
      </c>
      <c r="AG297" s="91">
        <v>5.56</v>
      </c>
      <c r="AH297" s="88">
        <v>6.1</v>
      </c>
      <c r="AI297" s="435">
        <f t="shared" si="167"/>
        <v>0</v>
      </c>
      <c r="AJ297" s="441">
        <f t="shared" si="168"/>
        <v>0</v>
      </c>
      <c r="AK297" s="441">
        <f t="shared" si="169"/>
        <v>0</v>
      </c>
      <c r="AL297" s="441">
        <f t="shared" si="170"/>
        <v>0</v>
      </c>
      <c r="AM297" s="441">
        <f t="shared" si="171"/>
        <v>0</v>
      </c>
      <c r="AN297" s="441">
        <f t="shared" si="172"/>
        <v>0</v>
      </c>
      <c r="AO297" s="441">
        <f t="shared" si="173"/>
        <v>0</v>
      </c>
      <c r="AP297" s="441">
        <f t="shared" si="174"/>
        <v>0</v>
      </c>
      <c r="AQ297" s="441">
        <f t="shared" si="175"/>
        <v>0</v>
      </c>
    </row>
    <row r="298" spans="1:43" s="21" customFormat="1" ht="66.599999999999994" thickBot="1">
      <c r="A298" s="218" t="s">
        <v>1934</v>
      </c>
      <c r="B298" s="218" t="s">
        <v>1862</v>
      </c>
      <c r="C298" s="218" t="str">
        <f>C3</f>
        <v>Picture</v>
      </c>
      <c r="D298" s="218" t="str">
        <f>D$153</f>
        <v>Nb of holds per set</v>
      </c>
      <c r="E298" s="218" t="s">
        <v>4</v>
      </c>
      <c r="F298" s="218" t="s">
        <v>5</v>
      </c>
      <c r="G298" s="218" t="s">
        <v>253</v>
      </c>
      <c r="H298" s="218" t="s">
        <v>88</v>
      </c>
      <c r="I298" s="218" t="s">
        <v>89</v>
      </c>
      <c r="J298" s="218" t="s">
        <v>90</v>
      </c>
      <c r="K298" s="218" t="s">
        <v>91</v>
      </c>
      <c r="L298" s="218" t="s">
        <v>92</v>
      </c>
      <c r="M298" s="218" t="s">
        <v>93</v>
      </c>
      <c r="N298" s="218" t="s">
        <v>94</v>
      </c>
      <c r="O298" s="253" t="s">
        <v>95</v>
      </c>
      <c r="P298" s="221" t="s">
        <v>96</v>
      </c>
      <c r="Q298" s="394" t="s">
        <v>1456</v>
      </c>
      <c r="R298" s="396" t="s">
        <v>97</v>
      </c>
      <c r="S298" s="224" t="s">
        <v>98</v>
      </c>
      <c r="T298" s="225" t="s">
        <v>99</v>
      </c>
      <c r="U298" s="226" t="s">
        <v>100</v>
      </c>
      <c r="V298" s="254" t="s">
        <v>1797</v>
      </c>
      <c r="W298" s="538" t="s">
        <v>1941</v>
      </c>
      <c r="X298" s="227" t="s">
        <v>102</v>
      </c>
      <c r="Y298" s="228" t="s">
        <v>15</v>
      </c>
      <c r="Z298" s="229" t="s">
        <v>104</v>
      </c>
      <c r="AA298" s="255" t="s">
        <v>105</v>
      </c>
      <c r="AB298" s="256" t="s">
        <v>106</v>
      </c>
      <c r="AC298" s="257" t="s">
        <v>107</v>
      </c>
      <c r="AD298" s="258" t="s">
        <v>108</v>
      </c>
      <c r="AE298" s="123" t="s">
        <v>256</v>
      </c>
      <c r="AF298" s="84" t="s">
        <v>18</v>
      </c>
      <c r="AG298" s="85" t="s">
        <v>19</v>
      </c>
      <c r="AH298" s="85" t="s">
        <v>20</v>
      </c>
      <c r="AI298" s="436" t="s">
        <v>21</v>
      </c>
      <c r="AJ298" s="438" t="s">
        <v>1485</v>
      </c>
      <c r="AK298" s="439" t="s">
        <v>1790</v>
      </c>
      <c r="AL298" s="439" t="s">
        <v>1791</v>
      </c>
      <c r="AM298" s="439" t="s">
        <v>1792</v>
      </c>
      <c r="AN298" s="439" t="s">
        <v>1793</v>
      </c>
      <c r="AO298" s="439" t="s">
        <v>1794</v>
      </c>
      <c r="AP298" s="439" t="s">
        <v>1795</v>
      </c>
      <c r="AQ298" s="439" t="s">
        <v>1796</v>
      </c>
    </row>
    <row r="299" spans="1:43" s="36" customFormat="1" ht="13.5" customHeight="1" thickBot="1">
      <c r="A299" s="368" t="s">
        <v>338</v>
      </c>
      <c r="B299" s="368"/>
      <c r="C299" s="420" t="s">
        <v>1718</v>
      </c>
      <c r="D299" s="234">
        <v>20</v>
      </c>
      <c r="E299" s="259" t="s">
        <v>89</v>
      </c>
      <c r="F299" s="260" t="s">
        <v>111</v>
      </c>
      <c r="G299" s="260" t="s">
        <v>413</v>
      </c>
      <c r="H299" s="269"/>
      <c r="I299" s="269">
        <v>20</v>
      </c>
      <c r="J299" s="269"/>
      <c r="K299" s="269"/>
      <c r="L299" s="269"/>
      <c r="M299" s="269"/>
      <c r="N299" s="268"/>
      <c r="O299" s="372"/>
      <c r="P299" s="373"/>
      <c r="Q299" s="412"/>
      <c r="R299" s="413"/>
      <c r="S299" s="374"/>
      <c r="T299" s="375"/>
      <c r="U299" s="376"/>
      <c r="V299" s="377"/>
      <c r="W299" s="537"/>
      <c r="X299" s="378"/>
      <c r="Y299" s="379"/>
      <c r="Z299" s="380"/>
      <c r="AA299" s="381"/>
      <c r="AB299" s="382"/>
      <c r="AC299" s="383"/>
      <c r="AD299" s="384"/>
      <c r="AE299" s="76">
        <v>80</v>
      </c>
      <c r="AF299" s="187">
        <f t="shared" ref="AF299:AF313" si="185">(O299*$AE299)+(P299*$AE299)+(R299*$AE299)+(S299*$AE299)+(T299*$AE299)+(U299*$AE299)+(W299*$AE299)+(X299*$AE299)+(Y299*$AE299)+(AA299*$AE299)+(AB299*$AE299)+(AC299*$AE299)+(AD299*$AE299)+(Q299*$AE299)+(V299*$AE299)+(Z299*$AE299)</f>
        <v>0</v>
      </c>
      <c r="AG299" s="91">
        <v>1.54</v>
      </c>
      <c r="AH299" s="88">
        <v>1.7930000000000001</v>
      </c>
      <c r="AI299" s="435">
        <f t="shared" ref="AI299:AI313" si="186">(O299*$D299)+(P299*$D299)+(R299*$D299)+(S299*$D299)+(T299*$D299)+(U299*$D299)+(W299*$D299)+(X299*$D299)+(Y299*$D299)+(AA299*$D299)+(AB299*$D299)+(AC299*$D299)+(AD299*$D299)+(V299*$D299)+(Q299*$D299)+(Z299*$D299)</f>
        <v>0</v>
      </c>
      <c r="AJ299" s="441">
        <f t="shared" ref="AJ299:AJ313" si="187">SUM(O299:AD299)</f>
        <v>0</v>
      </c>
      <c r="AK299" s="441">
        <f t="shared" ref="AK299:AK313" si="188">$AJ299*H299</f>
        <v>0</v>
      </c>
      <c r="AL299" s="441">
        <f t="shared" ref="AL299:AL313" si="189">$AJ299*I299</f>
        <v>0</v>
      </c>
      <c r="AM299" s="441">
        <f t="shared" ref="AM299:AM313" si="190">$AJ299*J299</f>
        <v>0</v>
      </c>
      <c r="AN299" s="441">
        <f t="shared" ref="AN299:AN313" si="191">$AJ299*K299</f>
        <v>0</v>
      </c>
      <c r="AO299" s="441">
        <f t="shared" ref="AO299:AO313" si="192">$AJ299*L299</f>
        <v>0</v>
      </c>
      <c r="AP299" s="441">
        <f t="shared" ref="AP299:AP313" si="193">$AJ299*M299</f>
        <v>0</v>
      </c>
      <c r="AQ299" s="441">
        <f t="shared" ref="AQ299:AQ313" si="194">$AJ299*N299</f>
        <v>0</v>
      </c>
    </row>
    <row r="300" spans="1:43" s="36" customFormat="1" ht="13.5" customHeight="1" thickBot="1">
      <c r="A300" s="368" t="s">
        <v>339</v>
      </c>
      <c r="B300" s="368"/>
      <c r="C300" s="420" t="s">
        <v>1719</v>
      </c>
      <c r="D300" s="234">
        <v>25</v>
      </c>
      <c r="E300" s="259" t="s">
        <v>89</v>
      </c>
      <c r="F300" s="260" t="s">
        <v>111</v>
      </c>
      <c r="G300" s="260" t="s">
        <v>257</v>
      </c>
      <c r="H300" s="269"/>
      <c r="I300" s="269">
        <v>25</v>
      </c>
      <c r="J300" s="269"/>
      <c r="K300" s="269"/>
      <c r="L300" s="269"/>
      <c r="M300" s="269"/>
      <c r="N300" s="268"/>
      <c r="O300" s="372"/>
      <c r="P300" s="373"/>
      <c r="Q300" s="412"/>
      <c r="R300" s="413"/>
      <c r="S300" s="374"/>
      <c r="T300" s="375"/>
      <c r="U300" s="376"/>
      <c r="V300" s="377"/>
      <c r="W300" s="537"/>
      <c r="X300" s="378"/>
      <c r="Y300" s="379"/>
      <c r="Z300" s="380"/>
      <c r="AA300" s="381"/>
      <c r="AB300" s="382"/>
      <c r="AC300" s="383"/>
      <c r="AD300" s="384"/>
      <c r="AE300" s="76">
        <v>80</v>
      </c>
      <c r="AF300" s="187">
        <f t="shared" si="185"/>
        <v>0</v>
      </c>
      <c r="AG300" s="91">
        <v>1.28</v>
      </c>
      <c r="AH300" s="88">
        <v>1.5427777777777778</v>
      </c>
      <c r="AI300" s="435">
        <f t="shared" si="186"/>
        <v>0</v>
      </c>
      <c r="AJ300" s="441">
        <f t="shared" si="187"/>
        <v>0</v>
      </c>
      <c r="AK300" s="441">
        <f t="shared" si="188"/>
        <v>0</v>
      </c>
      <c r="AL300" s="441">
        <f t="shared" si="189"/>
        <v>0</v>
      </c>
      <c r="AM300" s="441">
        <f t="shared" si="190"/>
        <v>0</v>
      </c>
      <c r="AN300" s="441">
        <f t="shared" si="191"/>
        <v>0</v>
      </c>
      <c r="AO300" s="441">
        <f t="shared" si="192"/>
        <v>0</v>
      </c>
      <c r="AP300" s="441">
        <f t="shared" si="193"/>
        <v>0</v>
      </c>
      <c r="AQ300" s="441">
        <f t="shared" si="194"/>
        <v>0</v>
      </c>
    </row>
    <row r="301" spans="1:43" s="36" customFormat="1" ht="13.5" customHeight="1" thickBot="1">
      <c r="A301" s="368" t="s">
        <v>1425</v>
      </c>
      <c r="B301" s="368"/>
      <c r="C301" s="420" t="s">
        <v>1720</v>
      </c>
      <c r="D301" s="234">
        <v>20</v>
      </c>
      <c r="E301" s="259" t="s">
        <v>89</v>
      </c>
      <c r="F301" s="260" t="s">
        <v>111</v>
      </c>
      <c r="G301" s="260" t="s">
        <v>411</v>
      </c>
      <c r="H301" s="269"/>
      <c r="I301" s="269">
        <v>20</v>
      </c>
      <c r="J301" s="269"/>
      <c r="K301" s="269"/>
      <c r="L301" s="269"/>
      <c r="M301" s="269"/>
      <c r="N301" s="268"/>
      <c r="O301" s="372"/>
      <c r="P301" s="373"/>
      <c r="Q301" s="412"/>
      <c r="R301" s="413"/>
      <c r="S301" s="374"/>
      <c r="T301" s="375"/>
      <c r="U301" s="376"/>
      <c r="V301" s="377"/>
      <c r="W301" s="537"/>
      <c r="X301" s="378"/>
      <c r="Y301" s="379"/>
      <c r="Z301" s="380"/>
      <c r="AA301" s="381"/>
      <c r="AB301" s="382"/>
      <c r="AC301" s="383"/>
      <c r="AD301" s="384"/>
      <c r="AE301" s="76">
        <v>80</v>
      </c>
      <c r="AF301" s="187">
        <f t="shared" si="185"/>
        <v>0</v>
      </c>
      <c r="AG301" s="91">
        <v>1.5</v>
      </c>
      <c r="AH301" s="88">
        <v>1.78</v>
      </c>
      <c r="AI301" s="435">
        <f t="shared" si="186"/>
        <v>0</v>
      </c>
      <c r="AJ301" s="441">
        <f t="shared" si="187"/>
        <v>0</v>
      </c>
      <c r="AK301" s="441">
        <f t="shared" si="188"/>
        <v>0</v>
      </c>
      <c r="AL301" s="441">
        <f t="shared" si="189"/>
        <v>0</v>
      </c>
      <c r="AM301" s="441">
        <f t="shared" si="190"/>
        <v>0</v>
      </c>
      <c r="AN301" s="441">
        <f t="shared" si="191"/>
        <v>0</v>
      </c>
      <c r="AO301" s="441">
        <f t="shared" si="192"/>
        <v>0</v>
      </c>
      <c r="AP301" s="441">
        <f t="shared" si="193"/>
        <v>0</v>
      </c>
      <c r="AQ301" s="441">
        <f t="shared" si="194"/>
        <v>0</v>
      </c>
    </row>
    <row r="302" spans="1:43" s="36" customFormat="1" ht="13.5" customHeight="1" thickBot="1">
      <c r="A302" s="368" t="s">
        <v>340</v>
      </c>
      <c r="B302" s="368"/>
      <c r="C302" s="420" t="s">
        <v>1721</v>
      </c>
      <c r="D302" s="234">
        <v>10</v>
      </c>
      <c r="E302" s="259" t="s">
        <v>90</v>
      </c>
      <c r="F302" s="260" t="s">
        <v>111</v>
      </c>
      <c r="G302" s="260" t="s">
        <v>406</v>
      </c>
      <c r="H302" s="269"/>
      <c r="I302" s="269"/>
      <c r="J302" s="269">
        <v>10</v>
      </c>
      <c r="K302" s="269"/>
      <c r="L302" s="269"/>
      <c r="M302" s="269"/>
      <c r="N302" s="268"/>
      <c r="O302" s="372"/>
      <c r="P302" s="373"/>
      <c r="Q302" s="412"/>
      <c r="R302" s="413"/>
      <c r="S302" s="374"/>
      <c r="T302" s="375"/>
      <c r="U302" s="376"/>
      <c r="V302" s="377"/>
      <c r="W302" s="537"/>
      <c r="X302" s="378"/>
      <c r="Y302" s="379"/>
      <c r="Z302" s="380"/>
      <c r="AA302" s="381"/>
      <c r="AB302" s="382"/>
      <c r="AC302" s="383"/>
      <c r="AD302" s="384"/>
      <c r="AE302" s="76">
        <v>80</v>
      </c>
      <c r="AF302" s="187">
        <f t="shared" si="185"/>
        <v>0</v>
      </c>
      <c r="AG302" s="91">
        <v>1.74</v>
      </c>
      <c r="AH302" s="88">
        <v>2.0150000000000001</v>
      </c>
      <c r="AI302" s="435">
        <f t="shared" si="186"/>
        <v>0</v>
      </c>
      <c r="AJ302" s="441">
        <f t="shared" si="187"/>
        <v>0</v>
      </c>
      <c r="AK302" s="441">
        <f t="shared" si="188"/>
        <v>0</v>
      </c>
      <c r="AL302" s="441">
        <f t="shared" si="189"/>
        <v>0</v>
      </c>
      <c r="AM302" s="441">
        <f t="shared" si="190"/>
        <v>0</v>
      </c>
      <c r="AN302" s="441">
        <f t="shared" si="191"/>
        <v>0</v>
      </c>
      <c r="AO302" s="441">
        <f t="shared" si="192"/>
        <v>0</v>
      </c>
      <c r="AP302" s="441">
        <f t="shared" si="193"/>
        <v>0</v>
      </c>
      <c r="AQ302" s="441">
        <f t="shared" si="194"/>
        <v>0</v>
      </c>
    </row>
    <row r="303" spans="1:43" s="36" customFormat="1" ht="13.5" customHeight="1" thickBot="1">
      <c r="A303" s="368" t="s">
        <v>341</v>
      </c>
      <c r="B303" s="368"/>
      <c r="C303" s="420" t="s">
        <v>1722</v>
      </c>
      <c r="D303" s="234">
        <v>10</v>
      </c>
      <c r="E303" s="259" t="s">
        <v>90</v>
      </c>
      <c r="F303" s="260" t="s">
        <v>111</v>
      </c>
      <c r="G303" s="260" t="s">
        <v>405</v>
      </c>
      <c r="H303" s="269"/>
      <c r="I303" s="269"/>
      <c r="J303" s="269">
        <v>10</v>
      </c>
      <c r="K303" s="269"/>
      <c r="L303" s="269"/>
      <c r="M303" s="269"/>
      <c r="N303" s="268"/>
      <c r="O303" s="372"/>
      <c r="P303" s="373"/>
      <c r="Q303" s="412"/>
      <c r="R303" s="413"/>
      <c r="S303" s="374"/>
      <c r="T303" s="375"/>
      <c r="U303" s="376"/>
      <c r="V303" s="377"/>
      <c r="W303" s="537"/>
      <c r="X303" s="378"/>
      <c r="Y303" s="379"/>
      <c r="Z303" s="380"/>
      <c r="AA303" s="381"/>
      <c r="AB303" s="382"/>
      <c r="AC303" s="383"/>
      <c r="AD303" s="384"/>
      <c r="AE303" s="76">
        <v>80</v>
      </c>
      <c r="AF303" s="187">
        <f t="shared" si="185"/>
        <v>0</v>
      </c>
      <c r="AG303" s="91">
        <v>1.92</v>
      </c>
      <c r="AH303" s="88">
        <v>2.1949999999999998</v>
      </c>
      <c r="AI303" s="435">
        <f t="shared" si="186"/>
        <v>0</v>
      </c>
      <c r="AJ303" s="441">
        <f t="shared" si="187"/>
        <v>0</v>
      </c>
      <c r="AK303" s="441">
        <f t="shared" si="188"/>
        <v>0</v>
      </c>
      <c r="AL303" s="441">
        <f t="shared" si="189"/>
        <v>0</v>
      </c>
      <c r="AM303" s="441">
        <f t="shared" si="190"/>
        <v>0</v>
      </c>
      <c r="AN303" s="441">
        <f t="shared" si="191"/>
        <v>0</v>
      </c>
      <c r="AO303" s="441">
        <f t="shared" si="192"/>
        <v>0</v>
      </c>
      <c r="AP303" s="441">
        <f t="shared" si="193"/>
        <v>0</v>
      </c>
      <c r="AQ303" s="441">
        <f t="shared" si="194"/>
        <v>0</v>
      </c>
    </row>
    <row r="304" spans="1:43" s="36" customFormat="1" ht="13.5" customHeight="1" thickBot="1">
      <c r="A304" s="368" t="s">
        <v>342</v>
      </c>
      <c r="B304" s="368"/>
      <c r="C304" s="420" t="s">
        <v>1723</v>
      </c>
      <c r="D304" s="234">
        <v>10</v>
      </c>
      <c r="E304" s="259" t="s">
        <v>90</v>
      </c>
      <c r="F304" s="260" t="s">
        <v>111</v>
      </c>
      <c r="G304" s="260" t="s">
        <v>406</v>
      </c>
      <c r="H304" s="269"/>
      <c r="I304" s="269"/>
      <c r="J304" s="269">
        <v>10</v>
      </c>
      <c r="K304" s="269"/>
      <c r="L304" s="269"/>
      <c r="M304" s="269"/>
      <c r="N304" s="268"/>
      <c r="O304" s="372"/>
      <c r="P304" s="373"/>
      <c r="Q304" s="412"/>
      <c r="R304" s="413"/>
      <c r="S304" s="374"/>
      <c r="T304" s="375"/>
      <c r="U304" s="376"/>
      <c r="V304" s="377"/>
      <c r="W304" s="537"/>
      <c r="X304" s="378"/>
      <c r="Y304" s="379"/>
      <c r="Z304" s="380"/>
      <c r="AA304" s="381"/>
      <c r="AB304" s="382"/>
      <c r="AC304" s="383"/>
      <c r="AD304" s="384"/>
      <c r="AE304" s="76">
        <v>80</v>
      </c>
      <c r="AF304" s="187">
        <f t="shared" si="185"/>
        <v>0</v>
      </c>
      <c r="AG304" s="91">
        <v>1.72</v>
      </c>
      <c r="AH304" s="88">
        <v>1.9950000000000001</v>
      </c>
      <c r="AI304" s="435">
        <f t="shared" si="186"/>
        <v>0</v>
      </c>
      <c r="AJ304" s="441">
        <f t="shared" si="187"/>
        <v>0</v>
      </c>
      <c r="AK304" s="441">
        <f t="shared" si="188"/>
        <v>0</v>
      </c>
      <c r="AL304" s="441">
        <f t="shared" si="189"/>
        <v>0</v>
      </c>
      <c r="AM304" s="441">
        <f t="shared" si="190"/>
        <v>0</v>
      </c>
      <c r="AN304" s="441">
        <f t="shared" si="191"/>
        <v>0</v>
      </c>
      <c r="AO304" s="441">
        <f t="shared" si="192"/>
        <v>0</v>
      </c>
      <c r="AP304" s="441">
        <f t="shared" si="193"/>
        <v>0</v>
      </c>
      <c r="AQ304" s="441">
        <f t="shared" si="194"/>
        <v>0</v>
      </c>
    </row>
    <row r="305" spans="1:43" s="36" customFormat="1" ht="13.5" customHeight="1" thickBot="1">
      <c r="A305" s="368" t="s">
        <v>1426</v>
      </c>
      <c r="B305" s="368"/>
      <c r="C305" s="420" t="s">
        <v>1724</v>
      </c>
      <c r="D305" s="234">
        <v>10</v>
      </c>
      <c r="E305" s="259" t="s">
        <v>90</v>
      </c>
      <c r="F305" s="260" t="s">
        <v>111</v>
      </c>
      <c r="G305" s="260" t="s">
        <v>405</v>
      </c>
      <c r="H305" s="269"/>
      <c r="I305" s="269"/>
      <c r="J305" s="269">
        <v>10</v>
      </c>
      <c r="K305" s="269"/>
      <c r="L305" s="269"/>
      <c r="M305" s="269"/>
      <c r="N305" s="268"/>
      <c r="O305" s="372"/>
      <c r="P305" s="373"/>
      <c r="Q305" s="412"/>
      <c r="R305" s="413"/>
      <c r="S305" s="374"/>
      <c r="T305" s="375"/>
      <c r="U305" s="376"/>
      <c r="V305" s="377"/>
      <c r="W305" s="537"/>
      <c r="X305" s="378"/>
      <c r="Y305" s="379"/>
      <c r="Z305" s="380"/>
      <c r="AA305" s="381"/>
      <c r="AB305" s="382"/>
      <c r="AC305" s="383"/>
      <c r="AD305" s="384"/>
      <c r="AE305" s="76">
        <v>80</v>
      </c>
      <c r="AF305" s="187">
        <f t="shared" si="185"/>
        <v>0</v>
      </c>
      <c r="AG305" s="91">
        <v>1.86</v>
      </c>
      <c r="AH305" s="88">
        <v>2.14</v>
      </c>
      <c r="AI305" s="435">
        <f t="shared" si="186"/>
        <v>0</v>
      </c>
      <c r="AJ305" s="441">
        <f t="shared" si="187"/>
        <v>0</v>
      </c>
      <c r="AK305" s="441">
        <f t="shared" si="188"/>
        <v>0</v>
      </c>
      <c r="AL305" s="441">
        <f t="shared" si="189"/>
        <v>0</v>
      </c>
      <c r="AM305" s="441">
        <f t="shared" si="190"/>
        <v>0</v>
      </c>
      <c r="AN305" s="441">
        <f t="shared" si="191"/>
        <v>0</v>
      </c>
      <c r="AO305" s="441">
        <f t="shared" si="192"/>
        <v>0</v>
      </c>
      <c r="AP305" s="441">
        <f t="shared" si="193"/>
        <v>0</v>
      </c>
      <c r="AQ305" s="441">
        <f t="shared" si="194"/>
        <v>0</v>
      </c>
    </row>
    <row r="306" spans="1:43" s="36" customFormat="1" ht="13.5" customHeight="1" thickBot="1">
      <c r="A306" s="368" t="s">
        <v>343</v>
      </c>
      <c r="B306" s="368"/>
      <c r="C306" s="420" t="s">
        <v>1725</v>
      </c>
      <c r="D306" s="234">
        <v>10</v>
      </c>
      <c r="E306" s="259" t="s">
        <v>90</v>
      </c>
      <c r="F306" s="260" t="s">
        <v>111</v>
      </c>
      <c r="G306" s="260" t="s">
        <v>406</v>
      </c>
      <c r="H306" s="269"/>
      <c r="I306" s="269"/>
      <c r="J306" s="269">
        <v>10</v>
      </c>
      <c r="K306" s="269"/>
      <c r="L306" s="269"/>
      <c r="M306" s="269"/>
      <c r="N306" s="268"/>
      <c r="O306" s="372"/>
      <c r="P306" s="373"/>
      <c r="Q306" s="412"/>
      <c r="R306" s="413"/>
      <c r="S306" s="374"/>
      <c r="T306" s="375"/>
      <c r="U306" s="376"/>
      <c r="V306" s="377"/>
      <c r="W306" s="537"/>
      <c r="X306" s="378"/>
      <c r="Y306" s="379"/>
      <c r="Z306" s="380"/>
      <c r="AA306" s="381"/>
      <c r="AB306" s="382"/>
      <c r="AC306" s="383"/>
      <c r="AD306" s="384"/>
      <c r="AE306" s="76">
        <v>85</v>
      </c>
      <c r="AF306" s="187">
        <f t="shared" si="185"/>
        <v>0</v>
      </c>
      <c r="AG306" s="91">
        <v>2.6</v>
      </c>
      <c r="AH306" s="88">
        <v>2.875</v>
      </c>
      <c r="AI306" s="435">
        <f t="shared" si="186"/>
        <v>0</v>
      </c>
      <c r="AJ306" s="441">
        <f t="shared" si="187"/>
        <v>0</v>
      </c>
      <c r="AK306" s="441">
        <f t="shared" si="188"/>
        <v>0</v>
      </c>
      <c r="AL306" s="441">
        <f t="shared" si="189"/>
        <v>0</v>
      </c>
      <c r="AM306" s="441">
        <f t="shared" si="190"/>
        <v>0</v>
      </c>
      <c r="AN306" s="441">
        <f t="shared" si="191"/>
        <v>0</v>
      </c>
      <c r="AO306" s="441">
        <f t="shared" si="192"/>
        <v>0</v>
      </c>
      <c r="AP306" s="441">
        <f t="shared" si="193"/>
        <v>0</v>
      </c>
      <c r="AQ306" s="441">
        <f t="shared" si="194"/>
        <v>0</v>
      </c>
    </row>
    <row r="307" spans="1:43" s="36" customFormat="1" ht="13.5" customHeight="1" thickBot="1">
      <c r="A307" s="368" t="s">
        <v>1427</v>
      </c>
      <c r="B307" s="368"/>
      <c r="C307" s="420" t="s">
        <v>1726</v>
      </c>
      <c r="D307" s="234">
        <v>10</v>
      </c>
      <c r="E307" s="259" t="s">
        <v>91</v>
      </c>
      <c r="F307" s="260" t="s">
        <v>111</v>
      </c>
      <c r="G307" s="260" t="s">
        <v>406</v>
      </c>
      <c r="H307" s="269"/>
      <c r="I307" s="269"/>
      <c r="J307" s="269"/>
      <c r="K307" s="269">
        <v>10</v>
      </c>
      <c r="L307" s="269"/>
      <c r="M307" s="269"/>
      <c r="N307" s="268"/>
      <c r="O307" s="372"/>
      <c r="P307" s="373"/>
      <c r="Q307" s="412"/>
      <c r="R307" s="413"/>
      <c r="S307" s="374"/>
      <c r="T307" s="375"/>
      <c r="U307" s="376"/>
      <c r="V307" s="377"/>
      <c r="W307" s="537"/>
      <c r="X307" s="378"/>
      <c r="Y307" s="379"/>
      <c r="Z307" s="380"/>
      <c r="AA307" s="381"/>
      <c r="AB307" s="382"/>
      <c r="AC307" s="383"/>
      <c r="AD307" s="384"/>
      <c r="AE307" s="76">
        <v>90</v>
      </c>
      <c r="AF307" s="187">
        <f t="shared" si="185"/>
        <v>0</v>
      </c>
      <c r="AG307" s="91">
        <v>2.68</v>
      </c>
      <c r="AH307" s="88">
        <v>2.9707142857142861</v>
      </c>
      <c r="AI307" s="435">
        <f t="shared" si="186"/>
        <v>0</v>
      </c>
      <c r="AJ307" s="441">
        <f t="shared" si="187"/>
        <v>0</v>
      </c>
      <c r="AK307" s="441">
        <f t="shared" si="188"/>
        <v>0</v>
      </c>
      <c r="AL307" s="441">
        <f t="shared" si="189"/>
        <v>0</v>
      </c>
      <c r="AM307" s="441">
        <f t="shared" si="190"/>
        <v>0</v>
      </c>
      <c r="AN307" s="441">
        <f t="shared" si="191"/>
        <v>0</v>
      </c>
      <c r="AO307" s="441">
        <f t="shared" si="192"/>
        <v>0</v>
      </c>
      <c r="AP307" s="441">
        <f t="shared" si="193"/>
        <v>0</v>
      </c>
      <c r="AQ307" s="441">
        <f t="shared" si="194"/>
        <v>0</v>
      </c>
    </row>
    <row r="308" spans="1:43" s="36" customFormat="1" ht="13.5" customHeight="1" thickBot="1">
      <c r="A308" s="368" t="s">
        <v>1428</v>
      </c>
      <c r="B308" s="368"/>
      <c r="C308" s="420" t="s">
        <v>1727</v>
      </c>
      <c r="D308" s="234">
        <v>10</v>
      </c>
      <c r="E308" s="259" t="s">
        <v>228</v>
      </c>
      <c r="F308" s="260" t="s">
        <v>111</v>
      </c>
      <c r="G308" s="260" t="s">
        <v>407</v>
      </c>
      <c r="H308" s="269"/>
      <c r="I308" s="269"/>
      <c r="J308" s="269">
        <v>10</v>
      </c>
      <c r="K308" s="269"/>
      <c r="L308" s="269"/>
      <c r="M308" s="269"/>
      <c r="N308" s="268"/>
      <c r="O308" s="372"/>
      <c r="P308" s="373"/>
      <c r="Q308" s="412"/>
      <c r="R308" s="413"/>
      <c r="S308" s="374"/>
      <c r="T308" s="375"/>
      <c r="U308" s="376"/>
      <c r="V308" s="377"/>
      <c r="W308" s="537"/>
      <c r="X308" s="378"/>
      <c r="Y308" s="379"/>
      <c r="Z308" s="380"/>
      <c r="AA308" s="381"/>
      <c r="AB308" s="382"/>
      <c r="AC308" s="383"/>
      <c r="AD308" s="384"/>
      <c r="AE308" s="76">
        <v>110</v>
      </c>
      <c r="AF308" s="187">
        <f t="shared" si="185"/>
        <v>0</v>
      </c>
      <c r="AG308" s="91">
        <v>3.85</v>
      </c>
      <c r="AH308" s="88">
        <v>4.1909999999999998</v>
      </c>
      <c r="AI308" s="435">
        <f t="shared" si="186"/>
        <v>0</v>
      </c>
      <c r="AJ308" s="441">
        <f t="shared" si="187"/>
        <v>0</v>
      </c>
      <c r="AK308" s="441">
        <f t="shared" si="188"/>
        <v>0</v>
      </c>
      <c r="AL308" s="441">
        <f t="shared" si="189"/>
        <v>0</v>
      </c>
      <c r="AM308" s="441">
        <f t="shared" si="190"/>
        <v>0</v>
      </c>
      <c r="AN308" s="441">
        <f t="shared" si="191"/>
        <v>0</v>
      </c>
      <c r="AO308" s="441">
        <f t="shared" si="192"/>
        <v>0</v>
      </c>
      <c r="AP308" s="441">
        <f t="shared" si="193"/>
        <v>0</v>
      </c>
      <c r="AQ308" s="441">
        <f t="shared" si="194"/>
        <v>0</v>
      </c>
    </row>
    <row r="309" spans="1:43" s="36" customFormat="1" ht="13.5" customHeight="1" thickBot="1">
      <c r="A309" s="368" t="s">
        <v>1429</v>
      </c>
      <c r="B309" s="368"/>
      <c r="C309" s="420" t="s">
        <v>1728</v>
      </c>
      <c r="D309" s="234">
        <v>10</v>
      </c>
      <c r="E309" s="259" t="s">
        <v>91</v>
      </c>
      <c r="F309" s="260" t="s">
        <v>111</v>
      </c>
      <c r="G309" s="260" t="s">
        <v>406</v>
      </c>
      <c r="H309" s="269"/>
      <c r="I309" s="269"/>
      <c r="J309" s="269"/>
      <c r="K309" s="269">
        <v>10</v>
      </c>
      <c r="L309" s="269"/>
      <c r="M309" s="269"/>
      <c r="N309" s="268"/>
      <c r="O309" s="372"/>
      <c r="P309" s="373"/>
      <c r="Q309" s="412"/>
      <c r="R309" s="413"/>
      <c r="S309" s="374"/>
      <c r="T309" s="375"/>
      <c r="U309" s="376"/>
      <c r="V309" s="377"/>
      <c r="W309" s="537"/>
      <c r="X309" s="378"/>
      <c r="Y309" s="379"/>
      <c r="Z309" s="380"/>
      <c r="AA309" s="381"/>
      <c r="AB309" s="382"/>
      <c r="AC309" s="383"/>
      <c r="AD309" s="384"/>
      <c r="AE309" s="76">
        <v>120</v>
      </c>
      <c r="AF309" s="187">
        <f t="shared" si="185"/>
        <v>0</v>
      </c>
      <c r="AG309" s="91">
        <v>4.75</v>
      </c>
      <c r="AH309" s="88">
        <v>5.3733333333333331</v>
      </c>
      <c r="AI309" s="435">
        <f t="shared" si="186"/>
        <v>0</v>
      </c>
      <c r="AJ309" s="441">
        <f t="shared" si="187"/>
        <v>0</v>
      </c>
      <c r="AK309" s="441">
        <f t="shared" si="188"/>
        <v>0</v>
      </c>
      <c r="AL309" s="441">
        <f t="shared" si="189"/>
        <v>0</v>
      </c>
      <c r="AM309" s="441">
        <f t="shared" si="190"/>
        <v>0</v>
      </c>
      <c r="AN309" s="441">
        <f t="shared" si="191"/>
        <v>0</v>
      </c>
      <c r="AO309" s="441">
        <f t="shared" si="192"/>
        <v>0</v>
      </c>
      <c r="AP309" s="441">
        <f t="shared" si="193"/>
        <v>0</v>
      </c>
      <c r="AQ309" s="441">
        <f t="shared" si="194"/>
        <v>0</v>
      </c>
    </row>
    <row r="310" spans="1:43" s="36" customFormat="1" ht="13.5" customHeight="1" thickBot="1">
      <c r="A310" s="368" t="s">
        <v>344</v>
      </c>
      <c r="B310" s="368"/>
      <c r="C310" s="420" t="s">
        <v>1729</v>
      </c>
      <c r="D310" s="234">
        <v>10</v>
      </c>
      <c r="E310" s="259" t="s">
        <v>91</v>
      </c>
      <c r="F310" s="260" t="s">
        <v>111</v>
      </c>
      <c r="G310" s="260" t="s">
        <v>401</v>
      </c>
      <c r="H310" s="269"/>
      <c r="I310" s="269"/>
      <c r="J310" s="269"/>
      <c r="K310" s="269">
        <v>10</v>
      </c>
      <c r="L310" s="269"/>
      <c r="M310" s="269"/>
      <c r="N310" s="268"/>
      <c r="O310" s="372"/>
      <c r="P310" s="373"/>
      <c r="Q310" s="412"/>
      <c r="R310" s="413"/>
      <c r="S310" s="374"/>
      <c r="T310" s="375"/>
      <c r="U310" s="376"/>
      <c r="V310" s="377"/>
      <c r="W310" s="537"/>
      <c r="X310" s="378"/>
      <c r="Y310" s="379"/>
      <c r="Z310" s="380"/>
      <c r="AA310" s="381"/>
      <c r="AB310" s="382"/>
      <c r="AC310" s="383"/>
      <c r="AD310" s="384"/>
      <c r="AE310" s="76">
        <v>110</v>
      </c>
      <c r="AF310" s="187">
        <f t="shared" si="185"/>
        <v>0</v>
      </c>
      <c r="AG310" s="91">
        <v>3.84</v>
      </c>
      <c r="AH310" s="88">
        <v>4.1307142857142853</v>
      </c>
      <c r="AI310" s="435">
        <f t="shared" si="186"/>
        <v>0</v>
      </c>
      <c r="AJ310" s="441">
        <f t="shared" si="187"/>
        <v>0</v>
      </c>
      <c r="AK310" s="441">
        <f t="shared" si="188"/>
        <v>0</v>
      </c>
      <c r="AL310" s="441">
        <f t="shared" si="189"/>
        <v>0</v>
      </c>
      <c r="AM310" s="441">
        <f t="shared" si="190"/>
        <v>0</v>
      </c>
      <c r="AN310" s="441">
        <f t="shared" si="191"/>
        <v>0</v>
      </c>
      <c r="AO310" s="441">
        <f t="shared" si="192"/>
        <v>0</v>
      </c>
      <c r="AP310" s="441">
        <f t="shared" si="193"/>
        <v>0</v>
      </c>
      <c r="AQ310" s="441">
        <f t="shared" si="194"/>
        <v>0</v>
      </c>
    </row>
    <row r="311" spans="1:43" s="36" customFormat="1" ht="12.75" customHeight="1" thickBot="1">
      <c r="A311" s="368" t="s">
        <v>345</v>
      </c>
      <c r="B311" s="368"/>
      <c r="C311" s="420" t="s">
        <v>1730</v>
      </c>
      <c r="D311" s="234">
        <v>10</v>
      </c>
      <c r="E311" s="259" t="s">
        <v>91</v>
      </c>
      <c r="F311" s="260" t="s">
        <v>111</v>
      </c>
      <c r="G311" s="260" t="s">
        <v>409</v>
      </c>
      <c r="H311" s="269"/>
      <c r="I311" s="269"/>
      <c r="J311" s="269"/>
      <c r="K311" s="269">
        <v>10</v>
      </c>
      <c r="L311" s="269"/>
      <c r="M311" s="269"/>
      <c r="N311" s="268"/>
      <c r="O311" s="372"/>
      <c r="P311" s="373"/>
      <c r="Q311" s="412"/>
      <c r="R311" s="413"/>
      <c r="S311" s="374"/>
      <c r="T311" s="375"/>
      <c r="U311" s="376"/>
      <c r="V311" s="377"/>
      <c r="W311" s="537"/>
      <c r="X311" s="378"/>
      <c r="Y311" s="379"/>
      <c r="Z311" s="380"/>
      <c r="AA311" s="381"/>
      <c r="AB311" s="382"/>
      <c r="AC311" s="383"/>
      <c r="AD311" s="384"/>
      <c r="AE311" s="76">
        <v>105</v>
      </c>
      <c r="AF311" s="187">
        <f t="shared" si="185"/>
        <v>0</v>
      </c>
      <c r="AG311" s="91">
        <v>3.3</v>
      </c>
      <c r="AH311" s="88">
        <v>3.6116666666666664</v>
      </c>
      <c r="AI311" s="435">
        <f t="shared" si="186"/>
        <v>0</v>
      </c>
      <c r="AJ311" s="441">
        <f t="shared" si="187"/>
        <v>0</v>
      </c>
      <c r="AK311" s="441">
        <f t="shared" si="188"/>
        <v>0</v>
      </c>
      <c r="AL311" s="441">
        <f t="shared" si="189"/>
        <v>0</v>
      </c>
      <c r="AM311" s="441">
        <f t="shared" si="190"/>
        <v>0</v>
      </c>
      <c r="AN311" s="441">
        <f t="shared" si="191"/>
        <v>0</v>
      </c>
      <c r="AO311" s="441">
        <f t="shared" si="192"/>
        <v>0</v>
      </c>
      <c r="AP311" s="441">
        <f t="shared" si="193"/>
        <v>0</v>
      </c>
      <c r="AQ311" s="441">
        <f t="shared" si="194"/>
        <v>0</v>
      </c>
    </row>
    <row r="312" spans="1:43" s="36" customFormat="1" ht="13.5" customHeight="1" thickBot="1">
      <c r="A312" s="368" t="s">
        <v>1430</v>
      </c>
      <c r="B312" s="368"/>
      <c r="C312" s="420" t="s">
        <v>1731</v>
      </c>
      <c r="D312" s="234">
        <v>10</v>
      </c>
      <c r="E312" s="259" t="s">
        <v>91</v>
      </c>
      <c r="F312" s="260" t="s">
        <v>111</v>
      </c>
      <c r="G312" s="260" t="s">
        <v>409</v>
      </c>
      <c r="H312" s="269"/>
      <c r="I312" s="269"/>
      <c r="J312" s="269"/>
      <c r="K312" s="269">
        <v>10</v>
      </c>
      <c r="L312" s="269"/>
      <c r="M312" s="269"/>
      <c r="N312" s="268"/>
      <c r="O312" s="372"/>
      <c r="P312" s="373"/>
      <c r="Q312" s="412"/>
      <c r="R312" s="413"/>
      <c r="S312" s="374"/>
      <c r="T312" s="375"/>
      <c r="U312" s="376"/>
      <c r="V312" s="377"/>
      <c r="W312" s="537"/>
      <c r="X312" s="378"/>
      <c r="Y312" s="379"/>
      <c r="Z312" s="380"/>
      <c r="AA312" s="381"/>
      <c r="AB312" s="382"/>
      <c r="AC312" s="383"/>
      <c r="AD312" s="384"/>
      <c r="AE312" s="76">
        <v>110</v>
      </c>
      <c r="AF312" s="187">
        <f t="shared" si="185"/>
        <v>0</v>
      </c>
      <c r="AG312" s="91">
        <v>3.88</v>
      </c>
      <c r="AH312" s="88">
        <v>4.1900000000000004</v>
      </c>
      <c r="AI312" s="435">
        <f t="shared" si="186"/>
        <v>0</v>
      </c>
      <c r="AJ312" s="441">
        <f t="shared" si="187"/>
        <v>0</v>
      </c>
      <c r="AK312" s="441">
        <f t="shared" si="188"/>
        <v>0</v>
      </c>
      <c r="AL312" s="441">
        <f t="shared" si="189"/>
        <v>0</v>
      </c>
      <c r="AM312" s="441">
        <f t="shared" si="190"/>
        <v>0</v>
      </c>
      <c r="AN312" s="441">
        <f t="shared" si="191"/>
        <v>0</v>
      </c>
      <c r="AO312" s="441">
        <f t="shared" si="192"/>
        <v>0</v>
      </c>
      <c r="AP312" s="441">
        <f t="shared" si="193"/>
        <v>0</v>
      </c>
      <c r="AQ312" s="441">
        <f t="shared" si="194"/>
        <v>0</v>
      </c>
    </row>
    <row r="313" spans="1:43" s="36" customFormat="1" ht="13.5" customHeight="1" thickBot="1">
      <c r="A313" s="368" t="s">
        <v>346</v>
      </c>
      <c r="B313" s="368"/>
      <c r="C313" s="420" t="s">
        <v>1732</v>
      </c>
      <c r="D313" s="234">
        <v>10</v>
      </c>
      <c r="E313" s="259" t="s">
        <v>91</v>
      </c>
      <c r="F313" s="260" t="s">
        <v>111</v>
      </c>
      <c r="G313" s="260" t="s">
        <v>412</v>
      </c>
      <c r="H313" s="269"/>
      <c r="I313" s="269"/>
      <c r="J313" s="269"/>
      <c r="K313" s="269">
        <v>10</v>
      </c>
      <c r="L313" s="269"/>
      <c r="M313" s="269"/>
      <c r="N313" s="268"/>
      <c r="O313" s="372"/>
      <c r="P313" s="373"/>
      <c r="Q313" s="412"/>
      <c r="R313" s="413"/>
      <c r="S313" s="374"/>
      <c r="T313" s="375"/>
      <c r="U313" s="376"/>
      <c r="V313" s="377"/>
      <c r="W313" s="537"/>
      <c r="X313" s="378"/>
      <c r="Y313" s="379"/>
      <c r="Z313" s="380"/>
      <c r="AA313" s="381"/>
      <c r="AB313" s="382"/>
      <c r="AC313" s="383"/>
      <c r="AD313" s="384"/>
      <c r="AE313" s="76">
        <v>130</v>
      </c>
      <c r="AF313" s="187">
        <f t="shared" si="185"/>
        <v>0</v>
      </c>
      <c r="AG313" s="91">
        <v>5.4</v>
      </c>
      <c r="AH313" s="88">
        <v>5.7410000000000005</v>
      </c>
      <c r="AI313" s="435">
        <f t="shared" si="186"/>
        <v>0</v>
      </c>
      <c r="AJ313" s="441">
        <f t="shared" si="187"/>
        <v>0</v>
      </c>
      <c r="AK313" s="441">
        <f t="shared" si="188"/>
        <v>0</v>
      </c>
      <c r="AL313" s="441">
        <f t="shared" si="189"/>
        <v>0</v>
      </c>
      <c r="AM313" s="441">
        <f t="shared" si="190"/>
        <v>0</v>
      </c>
      <c r="AN313" s="441">
        <f t="shared" si="191"/>
        <v>0</v>
      </c>
      <c r="AO313" s="441">
        <f t="shared" si="192"/>
        <v>0</v>
      </c>
      <c r="AP313" s="441">
        <f t="shared" si="193"/>
        <v>0</v>
      </c>
      <c r="AQ313" s="441">
        <f t="shared" si="194"/>
        <v>0</v>
      </c>
    </row>
    <row r="314" spans="1:43" s="21" customFormat="1" ht="66.599999999999994" thickBot="1">
      <c r="A314" s="218" t="s">
        <v>1935</v>
      </c>
      <c r="B314" s="218" t="s">
        <v>1862</v>
      </c>
      <c r="C314" s="218" t="str">
        <f>C3</f>
        <v>Picture</v>
      </c>
      <c r="D314" s="218" t="str">
        <f>D$153</f>
        <v>Nb of holds per set</v>
      </c>
      <c r="E314" s="218" t="s">
        <v>4</v>
      </c>
      <c r="F314" s="218" t="s">
        <v>5</v>
      </c>
      <c r="G314" s="218" t="s">
        <v>253</v>
      </c>
      <c r="H314" s="218" t="s">
        <v>88</v>
      </c>
      <c r="I314" s="218" t="s">
        <v>89</v>
      </c>
      <c r="J314" s="218" t="s">
        <v>90</v>
      </c>
      <c r="K314" s="218" t="s">
        <v>91</v>
      </c>
      <c r="L314" s="218" t="s">
        <v>92</v>
      </c>
      <c r="M314" s="218" t="s">
        <v>93</v>
      </c>
      <c r="N314" s="218" t="s">
        <v>94</v>
      </c>
      <c r="O314" s="253" t="s">
        <v>95</v>
      </c>
      <c r="P314" s="221" t="s">
        <v>96</v>
      </c>
      <c r="Q314" s="394" t="s">
        <v>1456</v>
      </c>
      <c r="R314" s="396" t="s">
        <v>97</v>
      </c>
      <c r="S314" s="224" t="s">
        <v>98</v>
      </c>
      <c r="T314" s="225" t="s">
        <v>99</v>
      </c>
      <c r="U314" s="226" t="s">
        <v>100</v>
      </c>
      <c r="V314" s="254" t="s">
        <v>1797</v>
      </c>
      <c r="W314" s="538" t="s">
        <v>1941</v>
      </c>
      <c r="X314" s="227" t="s">
        <v>102</v>
      </c>
      <c r="Y314" s="228" t="s">
        <v>15</v>
      </c>
      <c r="Z314" s="229" t="s">
        <v>104</v>
      </c>
      <c r="AA314" s="255" t="s">
        <v>105</v>
      </c>
      <c r="AB314" s="256" t="s">
        <v>106</v>
      </c>
      <c r="AC314" s="257" t="s">
        <v>107</v>
      </c>
      <c r="AD314" s="258" t="s">
        <v>108</v>
      </c>
      <c r="AE314" s="123" t="s">
        <v>256</v>
      </c>
      <c r="AF314" s="84" t="s">
        <v>18</v>
      </c>
      <c r="AG314" s="85" t="s">
        <v>19</v>
      </c>
      <c r="AH314" s="85" t="s">
        <v>20</v>
      </c>
      <c r="AI314" s="436" t="s">
        <v>21</v>
      </c>
      <c r="AJ314" s="438" t="s">
        <v>1485</v>
      </c>
      <c r="AK314" s="439" t="s">
        <v>1790</v>
      </c>
      <c r="AL314" s="439" t="s">
        <v>1791</v>
      </c>
      <c r="AM314" s="439" t="s">
        <v>1792</v>
      </c>
      <c r="AN314" s="439" t="s">
        <v>1793</v>
      </c>
      <c r="AO314" s="439" t="s">
        <v>1794</v>
      </c>
      <c r="AP314" s="439" t="s">
        <v>1795</v>
      </c>
      <c r="AQ314" s="439" t="s">
        <v>1796</v>
      </c>
    </row>
    <row r="315" spans="1:43" s="36" customFormat="1" ht="13.5" customHeight="1" thickBot="1">
      <c r="A315" s="310" t="s">
        <v>347</v>
      </c>
      <c r="B315" s="310"/>
      <c r="C315" s="419" t="s">
        <v>1733</v>
      </c>
      <c r="D315" s="311">
        <v>30</v>
      </c>
      <c r="E315" s="312" t="s">
        <v>88</v>
      </c>
      <c r="F315" s="313" t="s">
        <v>254</v>
      </c>
      <c r="G315" s="313" t="s">
        <v>257</v>
      </c>
      <c r="H315" s="314">
        <v>30</v>
      </c>
      <c r="I315" s="314"/>
      <c r="J315" s="314"/>
      <c r="K315" s="314"/>
      <c r="L315" s="314"/>
      <c r="M315" s="314"/>
      <c r="N315" s="315"/>
      <c r="O315" s="372"/>
      <c r="P315" s="373"/>
      <c r="Q315" s="412"/>
      <c r="R315" s="413"/>
      <c r="S315" s="374"/>
      <c r="T315" s="375"/>
      <c r="U315" s="376"/>
      <c r="V315" s="377"/>
      <c r="W315" s="537"/>
      <c r="X315" s="378"/>
      <c r="Y315" s="379"/>
      <c r="Z315" s="380"/>
      <c r="AA315" s="381"/>
      <c r="AB315" s="382"/>
      <c r="AC315" s="383"/>
      <c r="AD315" s="384"/>
      <c r="AE315" s="104">
        <v>110</v>
      </c>
      <c r="AF315" s="187">
        <f t="shared" ref="AF315:AF333" si="195">(O315*$AE315)+(P315*$AE315)+(R315*$AE315)+(S315*$AE315)+(T315*$AE315)+(U315*$AE315)+(W315*$AE315)+(X315*$AE315)+(Y315*$AE315)+(AA315*$AE315)+(AB315*$AE315)+(AC315*$AE315)+(AD315*$AE315)+(Q315*$AE315)+(V315*$AE315)+(Z315*$AE315)</f>
        <v>0</v>
      </c>
      <c r="AG315" s="130">
        <v>0.5</v>
      </c>
      <c r="AH315" s="131">
        <v>0.7383333333333334</v>
      </c>
      <c r="AI315" s="435">
        <f t="shared" ref="AI315:AI333" si="196">(O315*$D315)+(P315*$D315)+(R315*$D315)+(S315*$D315)+(T315*$D315)+(U315*$D315)+(W315*$D315)+(X315*$D315)+(Y315*$D315)+(AA315*$D315)+(AB315*$D315)+(AC315*$D315)+(AD315*$D315)+(V315*$D315)+(Q315*$D315)+(Z315*$D315)</f>
        <v>0</v>
      </c>
      <c r="AJ315" s="441">
        <f t="shared" ref="AJ315:AJ333" si="197">SUM(O315:AD315)</f>
        <v>0</v>
      </c>
      <c r="AK315" s="441">
        <f t="shared" ref="AK315:AK333" si="198">$AJ315*H315</f>
        <v>0</v>
      </c>
      <c r="AL315" s="441">
        <f t="shared" ref="AL315:AL333" si="199">$AJ315*I315</f>
        <v>0</v>
      </c>
      <c r="AM315" s="441">
        <f t="shared" ref="AM315:AM333" si="200">$AJ315*J315</f>
        <v>0</v>
      </c>
      <c r="AN315" s="441">
        <f t="shared" ref="AN315:AN333" si="201">$AJ315*K315</f>
        <v>0</v>
      </c>
      <c r="AO315" s="441">
        <f t="shared" ref="AO315:AO333" si="202">$AJ315*L315</f>
        <v>0</v>
      </c>
      <c r="AP315" s="441">
        <f t="shared" ref="AP315:AP333" si="203">$AJ315*M315</f>
        <v>0</v>
      </c>
      <c r="AQ315" s="441">
        <f t="shared" ref="AQ315:AQ333" si="204">$AJ315*N315</f>
        <v>0</v>
      </c>
    </row>
    <row r="316" spans="1:43" s="36" customFormat="1" ht="13.5" customHeight="1" thickBot="1">
      <c r="A316" s="310" t="s">
        <v>348</v>
      </c>
      <c r="B316" s="310"/>
      <c r="C316" s="419" t="s">
        <v>1734</v>
      </c>
      <c r="D316" s="311">
        <v>20</v>
      </c>
      <c r="E316" s="312" t="s">
        <v>89</v>
      </c>
      <c r="F316" s="313" t="s">
        <v>254</v>
      </c>
      <c r="G316" s="313" t="s">
        <v>411</v>
      </c>
      <c r="H316" s="314"/>
      <c r="I316" s="314">
        <v>20</v>
      </c>
      <c r="J316" s="314"/>
      <c r="K316" s="314"/>
      <c r="L316" s="314"/>
      <c r="M316" s="314"/>
      <c r="N316" s="315"/>
      <c r="O316" s="372"/>
      <c r="P316" s="373"/>
      <c r="Q316" s="412"/>
      <c r="R316" s="413"/>
      <c r="S316" s="374"/>
      <c r="T316" s="375"/>
      <c r="U316" s="376"/>
      <c r="V316" s="377"/>
      <c r="W316" s="537"/>
      <c r="X316" s="378"/>
      <c r="Y316" s="379"/>
      <c r="Z316" s="380"/>
      <c r="AA316" s="381"/>
      <c r="AB316" s="382"/>
      <c r="AC316" s="383"/>
      <c r="AD316" s="384"/>
      <c r="AE316" s="104">
        <v>110</v>
      </c>
      <c r="AF316" s="187">
        <f t="shared" si="195"/>
        <v>0</v>
      </c>
      <c r="AG316" s="130">
        <v>1.98</v>
      </c>
      <c r="AH316" s="131">
        <v>2.2330000000000001</v>
      </c>
      <c r="AI316" s="435">
        <f t="shared" si="196"/>
        <v>0</v>
      </c>
      <c r="AJ316" s="441">
        <f t="shared" si="197"/>
        <v>0</v>
      </c>
      <c r="AK316" s="441">
        <f t="shared" si="198"/>
        <v>0</v>
      </c>
      <c r="AL316" s="441">
        <f t="shared" si="199"/>
        <v>0</v>
      </c>
      <c r="AM316" s="441">
        <f t="shared" si="200"/>
        <v>0</v>
      </c>
      <c r="AN316" s="441">
        <f t="shared" si="201"/>
        <v>0</v>
      </c>
      <c r="AO316" s="441">
        <f t="shared" si="202"/>
        <v>0</v>
      </c>
      <c r="AP316" s="441">
        <f t="shared" si="203"/>
        <v>0</v>
      </c>
      <c r="AQ316" s="441">
        <f t="shared" si="204"/>
        <v>0</v>
      </c>
    </row>
    <row r="317" spans="1:43" s="36" customFormat="1" ht="13.5" customHeight="1" thickBot="1">
      <c r="A317" s="369" t="s">
        <v>349</v>
      </c>
      <c r="B317" s="369"/>
      <c r="C317" s="421" t="s">
        <v>1735</v>
      </c>
      <c r="D317" s="234">
        <v>10</v>
      </c>
      <c r="E317" s="259" t="s">
        <v>90</v>
      </c>
      <c r="F317" s="260" t="s">
        <v>111</v>
      </c>
      <c r="G317" s="260" t="s">
        <v>406</v>
      </c>
      <c r="H317" s="269"/>
      <c r="I317" s="269"/>
      <c r="J317" s="269">
        <v>10</v>
      </c>
      <c r="K317" s="269"/>
      <c r="L317" s="269"/>
      <c r="M317" s="269"/>
      <c r="N317" s="269"/>
      <c r="O317" s="372"/>
      <c r="P317" s="373"/>
      <c r="Q317" s="412"/>
      <c r="R317" s="413"/>
      <c r="S317" s="374"/>
      <c r="T317" s="375"/>
      <c r="U317" s="376"/>
      <c r="V317" s="377"/>
      <c r="W317" s="537"/>
      <c r="X317" s="378"/>
      <c r="Y317" s="379"/>
      <c r="Z317" s="380"/>
      <c r="AA317" s="381"/>
      <c r="AB317" s="382"/>
      <c r="AC317" s="383"/>
      <c r="AD317" s="384"/>
      <c r="AE317" s="87">
        <v>85</v>
      </c>
      <c r="AF317" s="187">
        <f t="shared" si="195"/>
        <v>0</v>
      </c>
      <c r="AG317" s="77">
        <v>2.46</v>
      </c>
      <c r="AH317" s="78">
        <v>2.7349999999999999</v>
      </c>
      <c r="AI317" s="435">
        <f t="shared" si="196"/>
        <v>0</v>
      </c>
      <c r="AJ317" s="441">
        <f t="shared" si="197"/>
        <v>0</v>
      </c>
      <c r="AK317" s="441">
        <f t="shared" si="198"/>
        <v>0</v>
      </c>
      <c r="AL317" s="441">
        <f t="shared" si="199"/>
        <v>0</v>
      </c>
      <c r="AM317" s="441">
        <f t="shared" si="200"/>
        <v>0</v>
      </c>
      <c r="AN317" s="441">
        <f t="shared" si="201"/>
        <v>0</v>
      </c>
      <c r="AO317" s="441">
        <f t="shared" si="202"/>
        <v>0</v>
      </c>
      <c r="AP317" s="441">
        <f t="shared" si="203"/>
        <v>0</v>
      </c>
      <c r="AQ317" s="441">
        <f t="shared" si="204"/>
        <v>0</v>
      </c>
    </row>
    <row r="318" spans="1:43" s="36" customFormat="1" ht="13.5" customHeight="1" thickBot="1">
      <c r="A318" s="369" t="s">
        <v>350</v>
      </c>
      <c r="B318" s="369"/>
      <c r="C318" s="421" t="s">
        <v>1736</v>
      </c>
      <c r="D318" s="234">
        <v>10</v>
      </c>
      <c r="E318" s="259" t="s">
        <v>90</v>
      </c>
      <c r="F318" s="260" t="s">
        <v>111</v>
      </c>
      <c r="G318" s="260" t="s">
        <v>414</v>
      </c>
      <c r="H318" s="269"/>
      <c r="I318" s="269"/>
      <c r="J318" s="269">
        <v>10</v>
      </c>
      <c r="K318" s="269"/>
      <c r="L318" s="269"/>
      <c r="M318" s="269"/>
      <c r="N318" s="269"/>
      <c r="O318" s="372"/>
      <c r="P318" s="373"/>
      <c r="Q318" s="412"/>
      <c r="R318" s="413"/>
      <c r="S318" s="374"/>
      <c r="T318" s="375"/>
      <c r="U318" s="376"/>
      <c r="V318" s="377"/>
      <c r="W318" s="537"/>
      <c r="X318" s="378"/>
      <c r="Y318" s="379"/>
      <c r="Z318" s="380"/>
      <c r="AA318" s="381"/>
      <c r="AB318" s="382"/>
      <c r="AC318" s="383"/>
      <c r="AD318" s="384"/>
      <c r="AE318" s="87">
        <v>85</v>
      </c>
      <c r="AF318" s="187">
        <f t="shared" si="195"/>
        <v>0</v>
      </c>
      <c r="AG318" s="77">
        <v>2.34</v>
      </c>
      <c r="AH318" s="78">
        <v>2.6149999999999998</v>
      </c>
      <c r="AI318" s="435">
        <f t="shared" si="196"/>
        <v>0</v>
      </c>
      <c r="AJ318" s="441">
        <f t="shared" si="197"/>
        <v>0</v>
      </c>
      <c r="AK318" s="441">
        <f t="shared" si="198"/>
        <v>0</v>
      </c>
      <c r="AL318" s="441">
        <f t="shared" si="199"/>
        <v>0</v>
      </c>
      <c r="AM318" s="441">
        <f t="shared" si="200"/>
        <v>0</v>
      </c>
      <c r="AN318" s="441">
        <f t="shared" si="201"/>
        <v>0</v>
      </c>
      <c r="AO318" s="441">
        <f t="shared" si="202"/>
        <v>0</v>
      </c>
      <c r="AP318" s="441">
        <f t="shared" si="203"/>
        <v>0</v>
      </c>
      <c r="AQ318" s="441">
        <f t="shared" si="204"/>
        <v>0</v>
      </c>
    </row>
    <row r="319" spans="1:43" s="36" customFormat="1" ht="13.5" customHeight="1" thickBot="1">
      <c r="A319" s="369" t="s">
        <v>351</v>
      </c>
      <c r="B319" s="369"/>
      <c r="C319" s="421" t="s">
        <v>1737</v>
      </c>
      <c r="D319" s="234">
        <v>10</v>
      </c>
      <c r="E319" s="259" t="s">
        <v>90</v>
      </c>
      <c r="F319" s="260" t="s">
        <v>111</v>
      </c>
      <c r="G319" s="260" t="s">
        <v>406</v>
      </c>
      <c r="H319" s="269"/>
      <c r="I319" s="269"/>
      <c r="J319" s="269">
        <v>10</v>
      </c>
      <c r="K319" s="269"/>
      <c r="L319" s="269"/>
      <c r="M319" s="269"/>
      <c r="N319" s="269"/>
      <c r="O319" s="372"/>
      <c r="P319" s="373"/>
      <c r="Q319" s="412"/>
      <c r="R319" s="413"/>
      <c r="S319" s="374"/>
      <c r="T319" s="375"/>
      <c r="U319" s="376"/>
      <c r="V319" s="377"/>
      <c r="W319" s="537"/>
      <c r="X319" s="378"/>
      <c r="Y319" s="379"/>
      <c r="Z319" s="380"/>
      <c r="AA319" s="381"/>
      <c r="AB319" s="382"/>
      <c r="AC319" s="383"/>
      <c r="AD319" s="384"/>
      <c r="AE319" s="87">
        <v>85</v>
      </c>
      <c r="AF319" s="187">
        <f t="shared" si="195"/>
        <v>0</v>
      </c>
      <c r="AG319" s="77">
        <v>2.5</v>
      </c>
      <c r="AH319" s="78">
        <v>2.7749999999999999</v>
      </c>
      <c r="AI319" s="435">
        <f t="shared" si="196"/>
        <v>0</v>
      </c>
      <c r="AJ319" s="441">
        <f t="shared" si="197"/>
        <v>0</v>
      </c>
      <c r="AK319" s="441">
        <f t="shared" si="198"/>
        <v>0</v>
      </c>
      <c r="AL319" s="441">
        <f t="shared" si="199"/>
        <v>0</v>
      </c>
      <c r="AM319" s="441">
        <f t="shared" si="200"/>
        <v>0</v>
      </c>
      <c r="AN319" s="441">
        <f t="shared" si="201"/>
        <v>0</v>
      </c>
      <c r="AO319" s="441">
        <f t="shared" si="202"/>
        <v>0</v>
      </c>
      <c r="AP319" s="441">
        <f t="shared" si="203"/>
        <v>0</v>
      </c>
      <c r="AQ319" s="441">
        <f t="shared" si="204"/>
        <v>0</v>
      </c>
    </row>
    <row r="320" spans="1:43" s="36" customFormat="1" ht="13.5" customHeight="1" thickBot="1">
      <c r="A320" s="369" t="s">
        <v>352</v>
      </c>
      <c r="B320" s="369"/>
      <c r="C320" s="421" t="s">
        <v>1738</v>
      </c>
      <c r="D320" s="234">
        <v>10</v>
      </c>
      <c r="E320" s="259" t="s">
        <v>125</v>
      </c>
      <c r="F320" s="260" t="s">
        <v>111</v>
      </c>
      <c r="G320" s="260" t="s">
        <v>406</v>
      </c>
      <c r="H320" s="269"/>
      <c r="I320" s="269"/>
      <c r="J320" s="269">
        <v>10</v>
      </c>
      <c r="K320" s="269"/>
      <c r="L320" s="269"/>
      <c r="M320" s="269"/>
      <c r="N320" s="269"/>
      <c r="O320" s="372"/>
      <c r="P320" s="373"/>
      <c r="Q320" s="412"/>
      <c r="R320" s="413"/>
      <c r="S320" s="374"/>
      <c r="T320" s="375"/>
      <c r="U320" s="376"/>
      <c r="V320" s="377"/>
      <c r="W320" s="537"/>
      <c r="X320" s="378"/>
      <c r="Y320" s="379"/>
      <c r="Z320" s="380"/>
      <c r="AA320" s="381"/>
      <c r="AB320" s="382"/>
      <c r="AC320" s="383"/>
      <c r="AD320" s="384"/>
      <c r="AE320" s="87">
        <v>85</v>
      </c>
      <c r="AF320" s="187">
        <f t="shared" si="195"/>
        <v>0</v>
      </c>
      <c r="AG320" s="77">
        <v>2.66</v>
      </c>
      <c r="AH320" s="78">
        <v>2.9350000000000001</v>
      </c>
      <c r="AI320" s="435">
        <f t="shared" si="196"/>
        <v>0</v>
      </c>
      <c r="AJ320" s="441">
        <f t="shared" si="197"/>
        <v>0</v>
      </c>
      <c r="AK320" s="441">
        <f t="shared" si="198"/>
        <v>0</v>
      </c>
      <c r="AL320" s="441">
        <f t="shared" si="199"/>
        <v>0</v>
      </c>
      <c r="AM320" s="441">
        <f t="shared" si="200"/>
        <v>0</v>
      </c>
      <c r="AN320" s="441">
        <f t="shared" si="201"/>
        <v>0</v>
      </c>
      <c r="AO320" s="441">
        <f t="shared" si="202"/>
        <v>0</v>
      </c>
      <c r="AP320" s="441">
        <f t="shared" si="203"/>
        <v>0</v>
      </c>
      <c r="AQ320" s="441">
        <f t="shared" si="204"/>
        <v>0</v>
      </c>
    </row>
    <row r="321" spans="1:43" s="36" customFormat="1" ht="13.5" customHeight="1" thickBot="1">
      <c r="A321" s="369" t="s">
        <v>353</v>
      </c>
      <c r="B321" s="369"/>
      <c r="C321" s="421" t="s">
        <v>1739</v>
      </c>
      <c r="D321" s="234">
        <v>10</v>
      </c>
      <c r="E321" s="259" t="s">
        <v>91</v>
      </c>
      <c r="F321" s="260" t="s">
        <v>111</v>
      </c>
      <c r="G321" s="260" t="s">
        <v>406</v>
      </c>
      <c r="H321" s="269"/>
      <c r="I321" s="269"/>
      <c r="J321" s="269"/>
      <c r="K321" s="269">
        <v>10</v>
      </c>
      <c r="L321" s="269"/>
      <c r="M321" s="269"/>
      <c r="N321" s="269"/>
      <c r="O321" s="372"/>
      <c r="P321" s="373"/>
      <c r="Q321" s="412"/>
      <c r="R321" s="413"/>
      <c r="S321" s="374"/>
      <c r="T321" s="375"/>
      <c r="U321" s="376"/>
      <c r="V321" s="377"/>
      <c r="W321" s="537"/>
      <c r="X321" s="378"/>
      <c r="Y321" s="379"/>
      <c r="Z321" s="380"/>
      <c r="AA321" s="381"/>
      <c r="AB321" s="382"/>
      <c r="AC321" s="383"/>
      <c r="AD321" s="384"/>
      <c r="AE321" s="87">
        <v>102.5</v>
      </c>
      <c r="AF321" s="187">
        <f t="shared" si="195"/>
        <v>0</v>
      </c>
      <c r="AG321" s="77">
        <v>3.5</v>
      </c>
      <c r="AH321" s="78">
        <v>3.7749999999999999</v>
      </c>
      <c r="AI321" s="435">
        <f t="shared" si="196"/>
        <v>0</v>
      </c>
      <c r="AJ321" s="441">
        <f t="shared" si="197"/>
        <v>0</v>
      </c>
      <c r="AK321" s="441">
        <f t="shared" si="198"/>
        <v>0</v>
      </c>
      <c r="AL321" s="441">
        <f t="shared" si="199"/>
        <v>0</v>
      </c>
      <c r="AM321" s="441">
        <f t="shared" si="200"/>
        <v>0</v>
      </c>
      <c r="AN321" s="441">
        <f t="shared" si="201"/>
        <v>0</v>
      </c>
      <c r="AO321" s="441">
        <f t="shared" si="202"/>
        <v>0</v>
      </c>
      <c r="AP321" s="441">
        <f t="shared" si="203"/>
        <v>0</v>
      </c>
      <c r="AQ321" s="441">
        <f t="shared" si="204"/>
        <v>0</v>
      </c>
    </row>
    <row r="322" spans="1:43" s="36" customFormat="1" ht="13.5" customHeight="1" thickBot="1">
      <c r="A322" s="369" t="s">
        <v>1435</v>
      </c>
      <c r="B322" s="369"/>
      <c r="C322" s="421" t="s">
        <v>1740</v>
      </c>
      <c r="D322" s="234">
        <v>10</v>
      </c>
      <c r="E322" s="259" t="s">
        <v>91</v>
      </c>
      <c r="F322" s="260" t="s">
        <v>111</v>
      </c>
      <c r="G322" s="260" t="s">
        <v>415</v>
      </c>
      <c r="H322" s="269"/>
      <c r="I322" s="269"/>
      <c r="J322" s="269"/>
      <c r="K322" s="269">
        <v>10</v>
      </c>
      <c r="L322" s="269"/>
      <c r="M322" s="269"/>
      <c r="N322" s="269"/>
      <c r="O322" s="372"/>
      <c r="P322" s="373"/>
      <c r="Q322" s="412"/>
      <c r="R322" s="413"/>
      <c r="S322" s="374"/>
      <c r="T322" s="375"/>
      <c r="U322" s="376"/>
      <c r="V322" s="377"/>
      <c r="W322" s="537"/>
      <c r="X322" s="378"/>
      <c r="Y322" s="379"/>
      <c r="Z322" s="380"/>
      <c r="AA322" s="381"/>
      <c r="AB322" s="382"/>
      <c r="AC322" s="383"/>
      <c r="AD322" s="384"/>
      <c r="AE322" s="87">
        <v>102.5</v>
      </c>
      <c r="AF322" s="187">
        <f t="shared" si="195"/>
        <v>0</v>
      </c>
      <c r="AG322" s="77">
        <v>3.4</v>
      </c>
      <c r="AH322" s="78">
        <v>3.68</v>
      </c>
      <c r="AI322" s="435">
        <f t="shared" si="196"/>
        <v>0</v>
      </c>
      <c r="AJ322" s="441">
        <f t="shared" si="197"/>
        <v>0</v>
      </c>
      <c r="AK322" s="441">
        <f t="shared" si="198"/>
        <v>0</v>
      </c>
      <c r="AL322" s="441">
        <f t="shared" si="199"/>
        <v>0</v>
      </c>
      <c r="AM322" s="441">
        <f t="shared" si="200"/>
        <v>0</v>
      </c>
      <c r="AN322" s="441">
        <f t="shared" si="201"/>
        <v>0</v>
      </c>
      <c r="AO322" s="441">
        <f t="shared" si="202"/>
        <v>0</v>
      </c>
      <c r="AP322" s="441">
        <f t="shared" si="203"/>
        <v>0</v>
      </c>
      <c r="AQ322" s="441">
        <f t="shared" si="204"/>
        <v>0</v>
      </c>
    </row>
    <row r="323" spans="1:43" s="36" customFormat="1" ht="13.5" customHeight="1" thickBot="1">
      <c r="A323" s="369" t="s">
        <v>354</v>
      </c>
      <c r="B323" s="369"/>
      <c r="C323" s="421" t="s">
        <v>1741</v>
      </c>
      <c r="D323" s="234">
        <v>10</v>
      </c>
      <c r="E323" s="259" t="s">
        <v>125</v>
      </c>
      <c r="F323" s="260" t="s">
        <v>111</v>
      </c>
      <c r="G323" s="260" t="s">
        <v>415</v>
      </c>
      <c r="H323" s="269"/>
      <c r="I323" s="269"/>
      <c r="J323" s="269">
        <v>10</v>
      </c>
      <c r="K323" s="269"/>
      <c r="L323" s="269"/>
      <c r="M323" s="269"/>
      <c r="N323" s="269"/>
      <c r="O323" s="372"/>
      <c r="P323" s="373"/>
      <c r="Q323" s="412"/>
      <c r="R323" s="413"/>
      <c r="S323" s="374"/>
      <c r="T323" s="375"/>
      <c r="U323" s="376"/>
      <c r="V323" s="377"/>
      <c r="W323" s="537"/>
      <c r="X323" s="378"/>
      <c r="Y323" s="379"/>
      <c r="Z323" s="380"/>
      <c r="AA323" s="381"/>
      <c r="AB323" s="382"/>
      <c r="AC323" s="383"/>
      <c r="AD323" s="384"/>
      <c r="AE323" s="87">
        <v>97.5</v>
      </c>
      <c r="AF323" s="187">
        <f t="shared" si="195"/>
        <v>0</v>
      </c>
      <c r="AG323" s="77">
        <v>3.26</v>
      </c>
      <c r="AH323" s="78">
        <v>3.5507142857142857</v>
      </c>
      <c r="AI323" s="435">
        <f t="shared" si="196"/>
        <v>0</v>
      </c>
      <c r="AJ323" s="441">
        <f t="shared" si="197"/>
        <v>0</v>
      </c>
      <c r="AK323" s="441">
        <f t="shared" si="198"/>
        <v>0</v>
      </c>
      <c r="AL323" s="441">
        <f t="shared" si="199"/>
        <v>0</v>
      </c>
      <c r="AM323" s="441">
        <f t="shared" si="200"/>
        <v>0</v>
      </c>
      <c r="AN323" s="441">
        <f t="shared" si="201"/>
        <v>0</v>
      </c>
      <c r="AO323" s="441">
        <f t="shared" si="202"/>
        <v>0</v>
      </c>
      <c r="AP323" s="441">
        <f t="shared" si="203"/>
        <v>0</v>
      </c>
      <c r="AQ323" s="441">
        <f t="shared" si="204"/>
        <v>0</v>
      </c>
    </row>
    <row r="324" spans="1:43" s="36" customFormat="1" ht="13.5" customHeight="1" thickBot="1">
      <c r="A324" s="369" t="s">
        <v>355</v>
      </c>
      <c r="B324" s="369"/>
      <c r="C324" s="421" t="s">
        <v>1742</v>
      </c>
      <c r="D324" s="234">
        <v>5</v>
      </c>
      <c r="E324" s="259" t="s">
        <v>208</v>
      </c>
      <c r="F324" s="260" t="s">
        <v>111</v>
      </c>
      <c r="G324" s="260" t="s">
        <v>415</v>
      </c>
      <c r="H324" s="269"/>
      <c r="I324" s="269"/>
      <c r="J324" s="269"/>
      <c r="K324" s="269">
        <v>5</v>
      </c>
      <c r="L324" s="269"/>
      <c r="M324" s="269"/>
      <c r="N324" s="269"/>
      <c r="O324" s="372"/>
      <c r="P324" s="373"/>
      <c r="Q324" s="412"/>
      <c r="R324" s="413"/>
      <c r="S324" s="374"/>
      <c r="T324" s="375"/>
      <c r="U324" s="376"/>
      <c r="V324" s="377"/>
      <c r="W324" s="537"/>
      <c r="X324" s="378"/>
      <c r="Y324" s="379"/>
      <c r="Z324" s="380"/>
      <c r="AA324" s="381"/>
      <c r="AB324" s="382"/>
      <c r="AC324" s="383"/>
      <c r="AD324" s="384"/>
      <c r="AE324" s="87">
        <v>82.5</v>
      </c>
      <c r="AF324" s="187">
        <f t="shared" si="195"/>
        <v>0</v>
      </c>
      <c r="AG324" s="77">
        <v>2.2599999999999998</v>
      </c>
      <c r="AH324" s="78">
        <v>2.5716666666666663</v>
      </c>
      <c r="AI324" s="435">
        <f t="shared" si="196"/>
        <v>0</v>
      </c>
      <c r="AJ324" s="441">
        <f t="shared" si="197"/>
        <v>0</v>
      </c>
      <c r="AK324" s="441">
        <f t="shared" si="198"/>
        <v>0</v>
      </c>
      <c r="AL324" s="441">
        <f t="shared" si="199"/>
        <v>0</v>
      </c>
      <c r="AM324" s="441">
        <f t="shared" si="200"/>
        <v>0</v>
      </c>
      <c r="AN324" s="441">
        <f t="shared" si="201"/>
        <v>0</v>
      </c>
      <c r="AO324" s="441">
        <f t="shared" si="202"/>
        <v>0</v>
      </c>
      <c r="AP324" s="441">
        <f t="shared" si="203"/>
        <v>0</v>
      </c>
      <c r="AQ324" s="441">
        <f t="shared" si="204"/>
        <v>0</v>
      </c>
    </row>
    <row r="325" spans="1:43" s="36" customFormat="1" ht="13.5" customHeight="1" thickBot="1">
      <c r="A325" s="369" t="s">
        <v>356</v>
      </c>
      <c r="B325" s="369"/>
      <c r="C325" s="421" t="s">
        <v>1743</v>
      </c>
      <c r="D325" s="234">
        <v>5</v>
      </c>
      <c r="E325" s="259" t="s">
        <v>208</v>
      </c>
      <c r="F325" s="260" t="s">
        <v>111</v>
      </c>
      <c r="G325" s="260" t="s">
        <v>415</v>
      </c>
      <c r="H325" s="269"/>
      <c r="I325" s="269"/>
      <c r="J325" s="269"/>
      <c r="K325" s="269">
        <v>5</v>
      </c>
      <c r="L325" s="269"/>
      <c r="M325" s="269"/>
      <c r="N325" s="269"/>
      <c r="O325" s="372"/>
      <c r="P325" s="373"/>
      <c r="Q325" s="412"/>
      <c r="R325" s="413"/>
      <c r="S325" s="374"/>
      <c r="T325" s="375"/>
      <c r="U325" s="376"/>
      <c r="V325" s="377"/>
      <c r="W325" s="537"/>
      <c r="X325" s="378"/>
      <c r="Y325" s="379"/>
      <c r="Z325" s="380"/>
      <c r="AA325" s="381"/>
      <c r="AB325" s="382"/>
      <c r="AC325" s="383"/>
      <c r="AD325" s="384"/>
      <c r="AE325" s="87">
        <v>87.5</v>
      </c>
      <c r="AF325" s="187">
        <f t="shared" si="195"/>
        <v>0</v>
      </c>
      <c r="AG325" s="77">
        <v>2.58</v>
      </c>
      <c r="AH325" s="78">
        <v>2.8916666666666666</v>
      </c>
      <c r="AI325" s="435">
        <f t="shared" si="196"/>
        <v>0</v>
      </c>
      <c r="AJ325" s="441">
        <f t="shared" si="197"/>
        <v>0</v>
      </c>
      <c r="AK325" s="441">
        <f t="shared" si="198"/>
        <v>0</v>
      </c>
      <c r="AL325" s="441">
        <f t="shared" si="199"/>
        <v>0</v>
      </c>
      <c r="AM325" s="441">
        <f t="shared" si="200"/>
        <v>0</v>
      </c>
      <c r="AN325" s="441">
        <f t="shared" si="201"/>
        <v>0</v>
      </c>
      <c r="AO325" s="441">
        <f t="shared" si="202"/>
        <v>0</v>
      </c>
      <c r="AP325" s="441">
        <f t="shared" si="203"/>
        <v>0</v>
      </c>
      <c r="AQ325" s="441">
        <f t="shared" si="204"/>
        <v>0</v>
      </c>
    </row>
    <row r="326" spans="1:43" s="36" customFormat="1" ht="13.5" customHeight="1" thickBot="1">
      <c r="A326" s="369" t="s">
        <v>357</v>
      </c>
      <c r="B326" s="369"/>
      <c r="C326" s="421" t="s">
        <v>1744</v>
      </c>
      <c r="D326" s="234">
        <v>5</v>
      </c>
      <c r="E326" s="259" t="s">
        <v>208</v>
      </c>
      <c r="F326" s="260" t="s">
        <v>111</v>
      </c>
      <c r="G326" s="260" t="s">
        <v>415</v>
      </c>
      <c r="H326" s="269"/>
      <c r="I326" s="269"/>
      <c r="J326" s="269"/>
      <c r="K326" s="269">
        <v>5</v>
      </c>
      <c r="L326" s="269"/>
      <c r="M326" s="269"/>
      <c r="N326" s="269"/>
      <c r="O326" s="372"/>
      <c r="P326" s="373"/>
      <c r="Q326" s="412"/>
      <c r="R326" s="413"/>
      <c r="S326" s="374"/>
      <c r="T326" s="375"/>
      <c r="U326" s="376"/>
      <c r="V326" s="377"/>
      <c r="W326" s="537"/>
      <c r="X326" s="378"/>
      <c r="Y326" s="379"/>
      <c r="Z326" s="380"/>
      <c r="AA326" s="381"/>
      <c r="AB326" s="382"/>
      <c r="AC326" s="383"/>
      <c r="AD326" s="384"/>
      <c r="AE326" s="87">
        <v>87.5</v>
      </c>
      <c r="AF326" s="187">
        <f t="shared" si="195"/>
        <v>0</v>
      </c>
      <c r="AG326" s="77">
        <v>2.66</v>
      </c>
      <c r="AH326" s="78">
        <v>2.9716666666666667</v>
      </c>
      <c r="AI326" s="435">
        <f t="shared" si="196"/>
        <v>0</v>
      </c>
      <c r="AJ326" s="441">
        <f t="shared" si="197"/>
        <v>0</v>
      </c>
      <c r="AK326" s="441">
        <f t="shared" si="198"/>
        <v>0</v>
      </c>
      <c r="AL326" s="441">
        <f t="shared" si="199"/>
        <v>0</v>
      </c>
      <c r="AM326" s="441">
        <f t="shared" si="200"/>
        <v>0</v>
      </c>
      <c r="AN326" s="441">
        <f t="shared" si="201"/>
        <v>0</v>
      </c>
      <c r="AO326" s="441">
        <f t="shared" si="202"/>
        <v>0</v>
      </c>
      <c r="AP326" s="441">
        <f t="shared" si="203"/>
        <v>0</v>
      </c>
      <c r="AQ326" s="441">
        <f t="shared" si="204"/>
        <v>0</v>
      </c>
    </row>
    <row r="327" spans="1:43" s="36" customFormat="1" ht="13.5" customHeight="1" thickBot="1">
      <c r="A327" s="369" t="s">
        <v>360</v>
      </c>
      <c r="B327" s="369"/>
      <c r="C327" s="421" t="s">
        <v>1745</v>
      </c>
      <c r="D327" s="234">
        <v>10</v>
      </c>
      <c r="E327" s="259" t="s">
        <v>125</v>
      </c>
      <c r="F327" s="260" t="s">
        <v>111</v>
      </c>
      <c r="G327" s="260" t="s">
        <v>409</v>
      </c>
      <c r="H327" s="269"/>
      <c r="I327" s="269"/>
      <c r="J327" s="269">
        <v>10</v>
      </c>
      <c r="K327" s="269"/>
      <c r="L327" s="269"/>
      <c r="M327" s="269"/>
      <c r="N327" s="269"/>
      <c r="O327" s="372"/>
      <c r="P327" s="373"/>
      <c r="Q327" s="412"/>
      <c r="R327" s="413"/>
      <c r="S327" s="374"/>
      <c r="T327" s="375"/>
      <c r="U327" s="376"/>
      <c r="V327" s="377"/>
      <c r="W327" s="537"/>
      <c r="X327" s="378"/>
      <c r="Y327" s="379"/>
      <c r="Z327" s="380"/>
      <c r="AA327" s="381"/>
      <c r="AB327" s="382"/>
      <c r="AC327" s="383"/>
      <c r="AD327" s="384"/>
      <c r="AE327" s="87">
        <v>85</v>
      </c>
      <c r="AF327" s="187">
        <f t="shared" si="195"/>
        <v>0</v>
      </c>
      <c r="AG327" s="77">
        <v>2.62</v>
      </c>
      <c r="AH327" s="78">
        <v>2.910714285714286</v>
      </c>
      <c r="AI327" s="435">
        <f t="shared" si="196"/>
        <v>0</v>
      </c>
      <c r="AJ327" s="441">
        <f t="shared" si="197"/>
        <v>0</v>
      </c>
      <c r="AK327" s="441">
        <f t="shared" si="198"/>
        <v>0</v>
      </c>
      <c r="AL327" s="441">
        <f t="shared" si="199"/>
        <v>0</v>
      </c>
      <c r="AM327" s="441">
        <f t="shared" si="200"/>
        <v>0</v>
      </c>
      <c r="AN327" s="441">
        <f t="shared" si="201"/>
        <v>0</v>
      </c>
      <c r="AO327" s="441">
        <f t="shared" si="202"/>
        <v>0</v>
      </c>
      <c r="AP327" s="441">
        <f t="shared" si="203"/>
        <v>0</v>
      </c>
      <c r="AQ327" s="441">
        <f t="shared" si="204"/>
        <v>0</v>
      </c>
    </row>
    <row r="328" spans="1:43" s="36" customFormat="1" ht="13.5" customHeight="1" thickBot="1">
      <c r="A328" s="369" t="s">
        <v>361</v>
      </c>
      <c r="B328" s="369"/>
      <c r="C328" s="421" t="s">
        <v>1746</v>
      </c>
      <c r="D328" s="234">
        <v>10</v>
      </c>
      <c r="E328" s="259" t="s">
        <v>125</v>
      </c>
      <c r="F328" s="260" t="s">
        <v>111</v>
      </c>
      <c r="G328" s="260" t="s">
        <v>409</v>
      </c>
      <c r="H328" s="269"/>
      <c r="I328" s="269"/>
      <c r="J328" s="269">
        <v>10</v>
      </c>
      <c r="K328" s="269"/>
      <c r="L328" s="269"/>
      <c r="M328" s="269"/>
      <c r="N328" s="269"/>
      <c r="O328" s="372"/>
      <c r="P328" s="373"/>
      <c r="Q328" s="412"/>
      <c r="R328" s="413"/>
      <c r="S328" s="374"/>
      <c r="T328" s="375"/>
      <c r="U328" s="376"/>
      <c r="V328" s="377"/>
      <c r="W328" s="537"/>
      <c r="X328" s="378"/>
      <c r="Y328" s="379"/>
      <c r="Z328" s="380"/>
      <c r="AA328" s="381"/>
      <c r="AB328" s="382"/>
      <c r="AC328" s="383"/>
      <c r="AD328" s="384"/>
      <c r="AE328" s="87">
        <v>87.5</v>
      </c>
      <c r="AF328" s="187">
        <f t="shared" si="195"/>
        <v>0</v>
      </c>
      <c r="AG328" s="77">
        <v>2.7</v>
      </c>
      <c r="AH328" s="78">
        <v>2.9907142857142861</v>
      </c>
      <c r="AI328" s="435">
        <f t="shared" si="196"/>
        <v>0</v>
      </c>
      <c r="AJ328" s="441">
        <f t="shared" si="197"/>
        <v>0</v>
      </c>
      <c r="AK328" s="441">
        <f t="shared" si="198"/>
        <v>0</v>
      </c>
      <c r="AL328" s="441">
        <f t="shared" si="199"/>
        <v>0</v>
      </c>
      <c r="AM328" s="441">
        <f t="shared" si="200"/>
        <v>0</v>
      </c>
      <c r="AN328" s="441">
        <f t="shared" si="201"/>
        <v>0</v>
      </c>
      <c r="AO328" s="441">
        <f t="shared" si="202"/>
        <v>0</v>
      </c>
      <c r="AP328" s="441">
        <f t="shared" si="203"/>
        <v>0</v>
      </c>
      <c r="AQ328" s="441">
        <f t="shared" si="204"/>
        <v>0</v>
      </c>
    </row>
    <row r="329" spans="1:43" s="36" customFormat="1" ht="13.5" customHeight="1" thickBot="1">
      <c r="A329" s="369" t="s">
        <v>362</v>
      </c>
      <c r="B329" s="369"/>
      <c r="C329" s="421" t="s">
        <v>1747</v>
      </c>
      <c r="D329" s="234">
        <v>10</v>
      </c>
      <c r="E329" s="259" t="s">
        <v>91</v>
      </c>
      <c r="F329" s="260" t="s">
        <v>111</v>
      </c>
      <c r="G329" s="260" t="s">
        <v>409</v>
      </c>
      <c r="H329" s="269"/>
      <c r="I329" s="269"/>
      <c r="J329" s="269"/>
      <c r="K329" s="269">
        <v>10</v>
      </c>
      <c r="L329" s="269"/>
      <c r="M329" s="269"/>
      <c r="N329" s="269"/>
      <c r="O329" s="372"/>
      <c r="P329" s="373"/>
      <c r="Q329" s="412"/>
      <c r="R329" s="413"/>
      <c r="S329" s="374"/>
      <c r="T329" s="375"/>
      <c r="U329" s="376"/>
      <c r="V329" s="377"/>
      <c r="W329" s="537"/>
      <c r="X329" s="378"/>
      <c r="Y329" s="379"/>
      <c r="Z329" s="380"/>
      <c r="AA329" s="381"/>
      <c r="AB329" s="382"/>
      <c r="AC329" s="383"/>
      <c r="AD329" s="384"/>
      <c r="AE329" s="87">
        <v>105</v>
      </c>
      <c r="AF329" s="187">
        <f t="shared" si="195"/>
        <v>0</v>
      </c>
      <c r="AG329" s="77">
        <v>3.6</v>
      </c>
      <c r="AH329" s="78">
        <v>3.9116666666666666</v>
      </c>
      <c r="AI329" s="435">
        <f t="shared" si="196"/>
        <v>0</v>
      </c>
      <c r="AJ329" s="441">
        <f t="shared" si="197"/>
        <v>0</v>
      </c>
      <c r="AK329" s="441">
        <f t="shared" si="198"/>
        <v>0</v>
      </c>
      <c r="AL329" s="441">
        <f t="shared" si="199"/>
        <v>0</v>
      </c>
      <c r="AM329" s="441">
        <f t="shared" si="200"/>
        <v>0</v>
      </c>
      <c r="AN329" s="441">
        <f t="shared" si="201"/>
        <v>0</v>
      </c>
      <c r="AO329" s="441">
        <f t="shared" si="202"/>
        <v>0</v>
      </c>
      <c r="AP329" s="441">
        <f t="shared" si="203"/>
        <v>0</v>
      </c>
      <c r="AQ329" s="441">
        <f t="shared" si="204"/>
        <v>0</v>
      </c>
    </row>
    <row r="330" spans="1:43" s="36" customFormat="1" ht="13.5" customHeight="1" thickBot="1">
      <c r="A330" s="369" t="s">
        <v>363</v>
      </c>
      <c r="B330" s="369"/>
      <c r="C330" s="421" t="s">
        <v>1748</v>
      </c>
      <c r="D330" s="234">
        <v>10</v>
      </c>
      <c r="E330" s="259" t="s">
        <v>91</v>
      </c>
      <c r="F330" s="260" t="s">
        <v>111</v>
      </c>
      <c r="G330" s="260" t="s">
        <v>409</v>
      </c>
      <c r="H330" s="269"/>
      <c r="I330" s="269"/>
      <c r="J330" s="269"/>
      <c r="K330" s="269">
        <v>10</v>
      </c>
      <c r="L330" s="269"/>
      <c r="M330" s="269"/>
      <c r="N330" s="269"/>
      <c r="O330" s="372"/>
      <c r="P330" s="373"/>
      <c r="Q330" s="412"/>
      <c r="R330" s="413"/>
      <c r="S330" s="374"/>
      <c r="T330" s="375"/>
      <c r="U330" s="376"/>
      <c r="V330" s="377"/>
      <c r="W330" s="537"/>
      <c r="X330" s="378"/>
      <c r="Y330" s="379"/>
      <c r="Z330" s="380"/>
      <c r="AA330" s="381"/>
      <c r="AB330" s="382"/>
      <c r="AC330" s="383"/>
      <c r="AD330" s="384"/>
      <c r="AE330" s="87">
        <v>110</v>
      </c>
      <c r="AF330" s="187">
        <f t="shared" si="195"/>
        <v>0</v>
      </c>
      <c r="AG330" s="77">
        <v>4.2</v>
      </c>
      <c r="AH330" s="78">
        <v>4.5116666666666667</v>
      </c>
      <c r="AI330" s="435">
        <f t="shared" si="196"/>
        <v>0</v>
      </c>
      <c r="AJ330" s="441">
        <f t="shared" si="197"/>
        <v>0</v>
      </c>
      <c r="AK330" s="441">
        <f t="shared" si="198"/>
        <v>0</v>
      </c>
      <c r="AL330" s="441">
        <f t="shared" si="199"/>
        <v>0</v>
      </c>
      <c r="AM330" s="441">
        <f t="shared" si="200"/>
        <v>0</v>
      </c>
      <c r="AN330" s="441">
        <f t="shared" si="201"/>
        <v>0</v>
      </c>
      <c r="AO330" s="441">
        <f t="shared" si="202"/>
        <v>0</v>
      </c>
      <c r="AP330" s="441">
        <f t="shared" si="203"/>
        <v>0</v>
      </c>
      <c r="AQ330" s="441">
        <f t="shared" si="204"/>
        <v>0</v>
      </c>
    </row>
    <row r="331" spans="1:43" s="36" customFormat="1" ht="13.5" customHeight="1" thickBot="1">
      <c r="A331" s="369" t="s">
        <v>364</v>
      </c>
      <c r="B331" s="369"/>
      <c r="C331" s="421" t="s">
        <v>1749</v>
      </c>
      <c r="D331" s="234">
        <v>5</v>
      </c>
      <c r="E331" s="259" t="s">
        <v>92</v>
      </c>
      <c r="F331" s="260" t="s">
        <v>111</v>
      </c>
      <c r="G331" s="260" t="s">
        <v>410</v>
      </c>
      <c r="H331" s="269"/>
      <c r="I331" s="269"/>
      <c r="J331" s="269"/>
      <c r="K331" s="269"/>
      <c r="L331" s="269">
        <v>5</v>
      </c>
      <c r="M331" s="269"/>
      <c r="N331" s="269"/>
      <c r="O331" s="372"/>
      <c r="P331" s="373"/>
      <c r="Q331" s="412"/>
      <c r="R331" s="413"/>
      <c r="S331" s="374"/>
      <c r="T331" s="375"/>
      <c r="U331" s="376"/>
      <c r="V331" s="377"/>
      <c r="W331" s="537"/>
      <c r="X331" s="378"/>
      <c r="Y331" s="379"/>
      <c r="Z331" s="380"/>
      <c r="AA331" s="381"/>
      <c r="AB331" s="382"/>
      <c r="AC331" s="383"/>
      <c r="AD331" s="384"/>
      <c r="AE331" s="87">
        <v>110</v>
      </c>
      <c r="AF331" s="187">
        <f t="shared" si="195"/>
        <v>0</v>
      </c>
      <c r="AG331" s="77">
        <v>4.54</v>
      </c>
      <c r="AH331" s="78">
        <v>4.9249999999999998</v>
      </c>
      <c r="AI331" s="435">
        <f t="shared" si="196"/>
        <v>0</v>
      </c>
      <c r="AJ331" s="441">
        <f t="shared" si="197"/>
        <v>0</v>
      </c>
      <c r="AK331" s="441">
        <f t="shared" si="198"/>
        <v>0</v>
      </c>
      <c r="AL331" s="441">
        <f t="shared" si="199"/>
        <v>0</v>
      </c>
      <c r="AM331" s="441">
        <f t="shared" si="200"/>
        <v>0</v>
      </c>
      <c r="AN331" s="441">
        <f t="shared" si="201"/>
        <v>0</v>
      </c>
      <c r="AO331" s="441">
        <f t="shared" si="202"/>
        <v>0</v>
      </c>
      <c r="AP331" s="441">
        <f t="shared" si="203"/>
        <v>0</v>
      </c>
      <c r="AQ331" s="441">
        <f t="shared" si="204"/>
        <v>0</v>
      </c>
    </row>
    <row r="332" spans="1:43" s="36" customFormat="1" ht="13.5" customHeight="1" thickBot="1">
      <c r="A332" s="369" t="s">
        <v>366</v>
      </c>
      <c r="B332" s="369"/>
      <c r="C332" s="421" t="s">
        <v>1750</v>
      </c>
      <c r="D332" s="234">
        <v>1</v>
      </c>
      <c r="E332" s="259" t="s">
        <v>93</v>
      </c>
      <c r="F332" s="260" t="s">
        <v>111</v>
      </c>
      <c r="G332" s="260" t="s">
        <v>416</v>
      </c>
      <c r="H332" s="269"/>
      <c r="I332" s="269"/>
      <c r="J332" s="269"/>
      <c r="K332" s="269"/>
      <c r="L332" s="269"/>
      <c r="M332" s="269">
        <v>1</v>
      </c>
      <c r="N332" s="269"/>
      <c r="O332" s="372"/>
      <c r="P332" s="373"/>
      <c r="Q332" s="412"/>
      <c r="R332" s="413"/>
      <c r="S332" s="374"/>
      <c r="T332" s="375"/>
      <c r="U332" s="376"/>
      <c r="V332" s="377"/>
      <c r="W332" s="537"/>
      <c r="X332" s="378"/>
      <c r="Y332" s="379"/>
      <c r="Z332" s="380"/>
      <c r="AA332" s="381"/>
      <c r="AB332" s="382"/>
      <c r="AC332" s="383"/>
      <c r="AD332" s="384"/>
      <c r="AE332" s="87">
        <v>90</v>
      </c>
      <c r="AF332" s="187">
        <f t="shared" si="195"/>
        <v>0</v>
      </c>
      <c r="AG332" s="77">
        <v>3.92</v>
      </c>
      <c r="AH332" s="78">
        <v>4.378333333333333</v>
      </c>
      <c r="AI332" s="435">
        <f t="shared" si="196"/>
        <v>0</v>
      </c>
      <c r="AJ332" s="441">
        <f t="shared" si="197"/>
        <v>0</v>
      </c>
      <c r="AK332" s="441">
        <f t="shared" si="198"/>
        <v>0</v>
      </c>
      <c r="AL332" s="441">
        <f t="shared" si="199"/>
        <v>0</v>
      </c>
      <c r="AM332" s="441">
        <f t="shared" si="200"/>
        <v>0</v>
      </c>
      <c r="AN332" s="441">
        <f t="shared" si="201"/>
        <v>0</v>
      </c>
      <c r="AO332" s="441">
        <f t="shared" si="202"/>
        <v>0</v>
      </c>
      <c r="AP332" s="441">
        <f t="shared" si="203"/>
        <v>0</v>
      </c>
      <c r="AQ332" s="441">
        <f t="shared" si="204"/>
        <v>0</v>
      </c>
    </row>
    <row r="333" spans="1:43" s="36" customFormat="1" ht="13.5" customHeight="1" thickBot="1">
      <c r="A333" s="369" t="s">
        <v>367</v>
      </c>
      <c r="B333" s="369"/>
      <c r="C333" s="421" t="s">
        <v>1751</v>
      </c>
      <c r="D333" s="234">
        <v>1</v>
      </c>
      <c r="E333" s="259" t="s">
        <v>93</v>
      </c>
      <c r="F333" s="260" t="s">
        <v>111</v>
      </c>
      <c r="G333" s="260" t="s">
        <v>416</v>
      </c>
      <c r="H333" s="269"/>
      <c r="I333" s="269"/>
      <c r="J333" s="269"/>
      <c r="K333" s="269"/>
      <c r="L333" s="269"/>
      <c r="M333" s="269">
        <v>1</v>
      </c>
      <c r="N333" s="269"/>
      <c r="O333" s="372"/>
      <c r="P333" s="373"/>
      <c r="Q333" s="412"/>
      <c r="R333" s="413"/>
      <c r="S333" s="374"/>
      <c r="T333" s="375"/>
      <c r="U333" s="376"/>
      <c r="V333" s="377"/>
      <c r="W333" s="537"/>
      <c r="X333" s="378"/>
      <c r="Y333" s="379"/>
      <c r="Z333" s="380"/>
      <c r="AA333" s="381"/>
      <c r="AB333" s="382"/>
      <c r="AC333" s="383"/>
      <c r="AD333" s="384"/>
      <c r="AE333" s="87">
        <v>90</v>
      </c>
      <c r="AF333" s="187">
        <f t="shared" si="195"/>
        <v>0</v>
      </c>
      <c r="AG333" s="77">
        <v>3.9</v>
      </c>
      <c r="AH333" s="78">
        <v>4.3583333333333325</v>
      </c>
      <c r="AI333" s="435">
        <f t="shared" si="196"/>
        <v>0</v>
      </c>
      <c r="AJ333" s="441">
        <f t="shared" si="197"/>
        <v>0</v>
      </c>
      <c r="AK333" s="441">
        <f t="shared" si="198"/>
        <v>0</v>
      </c>
      <c r="AL333" s="441">
        <f t="shared" si="199"/>
        <v>0</v>
      </c>
      <c r="AM333" s="441">
        <f t="shared" si="200"/>
        <v>0</v>
      </c>
      <c r="AN333" s="441">
        <f t="shared" si="201"/>
        <v>0</v>
      </c>
      <c r="AO333" s="441">
        <f t="shared" si="202"/>
        <v>0</v>
      </c>
      <c r="AP333" s="441">
        <f t="shared" si="203"/>
        <v>0</v>
      </c>
      <c r="AQ333" s="441">
        <f t="shared" si="204"/>
        <v>0</v>
      </c>
    </row>
    <row r="334" spans="1:43" s="21" customFormat="1" ht="66.599999999999994" thickBot="1">
      <c r="A334" s="218" t="s">
        <v>1936</v>
      </c>
      <c r="B334" s="218" t="s">
        <v>1862</v>
      </c>
      <c r="C334" s="218" t="str">
        <f>C3</f>
        <v>Picture</v>
      </c>
      <c r="D334" s="218" t="str">
        <f>D$153</f>
        <v>Nb of holds per set</v>
      </c>
      <c r="E334" s="218" t="s">
        <v>4</v>
      </c>
      <c r="F334" s="218" t="s">
        <v>5</v>
      </c>
      <c r="G334" s="218" t="s">
        <v>253</v>
      </c>
      <c r="H334" s="218" t="s">
        <v>88</v>
      </c>
      <c r="I334" s="218" t="s">
        <v>89</v>
      </c>
      <c r="J334" s="218" t="s">
        <v>90</v>
      </c>
      <c r="K334" s="218" t="s">
        <v>91</v>
      </c>
      <c r="L334" s="218" t="s">
        <v>92</v>
      </c>
      <c r="M334" s="218" t="s">
        <v>93</v>
      </c>
      <c r="N334" s="218" t="s">
        <v>94</v>
      </c>
      <c r="O334" s="253" t="s">
        <v>95</v>
      </c>
      <c r="P334" s="221" t="s">
        <v>96</v>
      </c>
      <c r="Q334" s="394" t="s">
        <v>1456</v>
      </c>
      <c r="R334" s="396" t="s">
        <v>97</v>
      </c>
      <c r="S334" s="224" t="s">
        <v>98</v>
      </c>
      <c r="T334" s="225" t="s">
        <v>99</v>
      </c>
      <c r="U334" s="226" t="s">
        <v>100</v>
      </c>
      <c r="V334" s="254" t="s">
        <v>1797</v>
      </c>
      <c r="W334" s="538" t="s">
        <v>1941</v>
      </c>
      <c r="X334" s="227" t="s">
        <v>102</v>
      </c>
      <c r="Y334" s="228" t="s">
        <v>15</v>
      </c>
      <c r="Z334" s="229" t="s">
        <v>104</v>
      </c>
      <c r="AA334" s="255" t="s">
        <v>105</v>
      </c>
      <c r="AB334" s="256" t="s">
        <v>106</v>
      </c>
      <c r="AC334" s="257" t="s">
        <v>107</v>
      </c>
      <c r="AD334" s="258" t="s">
        <v>108</v>
      </c>
      <c r="AE334" s="123" t="s">
        <v>256</v>
      </c>
      <c r="AF334" s="84" t="s">
        <v>18</v>
      </c>
      <c r="AG334" s="85" t="s">
        <v>19</v>
      </c>
      <c r="AH334" s="85" t="s">
        <v>20</v>
      </c>
      <c r="AI334" s="436" t="s">
        <v>21</v>
      </c>
      <c r="AJ334" s="438" t="s">
        <v>1485</v>
      </c>
      <c r="AK334" s="439" t="s">
        <v>1790</v>
      </c>
      <c r="AL334" s="439" t="s">
        <v>1791</v>
      </c>
      <c r="AM334" s="439" t="s">
        <v>1792</v>
      </c>
      <c r="AN334" s="439" t="s">
        <v>1793</v>
      </c>
      <c r="AO334" s="439" t="s">
        <v>1794</v>
      </c>
      <c r="AP334" s="439" t="s">
        <v>1795</v>
      </c>
      <c r="AQ334" s="439" t="s">
        <v>1796</v>
      </c>
    </row>
    <row r="335" spans="1:43" s="36" customFormat="1" ht="13.5" customHeight="1" thickBot="1">
      <c r="A335" s="369" t="s">
        <v>368</v>
      </c>
      <c r="B335" s="369"/>
      <c r="C335" s="421" t="s">
        <v>1752</v>
      </c>
      <c r="D335" s="234">
        <v>20</v>
      </c>
      <c r="E335" s="259" t="s">
        <v>89</v>
      </c>
      <c r="F335" s="260" t="s">
        <v>111</v>
      </c>
      <c r="G335" s="260" t="s">
        <v>257</v>
      </c>
      <c r="H335" s="269"/>
      <c r="I335" s="269">
        <v>20</v>
      </c>
      <c r="J335" s="269"/>
      <c r="K335" s="269"/>
      <c r="L335" s="269"/>
      <c r="M335" s="269"/>
      <c r="N335" s="269"/>
      <c r="O335" s="372"/>
      <c r="P335" s="373"/>
      <c r="Q335" s="412"/>
      <c r="R335" s="413"/>
      <c r="S335" s="374"/>
      <c r="T335" s="375"/>
      <c r="U335" s="376"/>
      <c r="V335" s="377"/>
      <c r="W335" s="537"/>
      <c r="X335" s="378"/>
      <c r="Y335" s="379"/>
      <c r="Z335" s="380"/>
      <c r="AA335" s="381"/>
      <c r="AB335" s="382"/>
      <c r="AC335" s="383"/>
      <c r="AD335" s="384"/>
      <c r="AE335" s="87">
        <v>80</v>
      </c>
      <c r="AF335" s="187">
        <f t="shared" ref="AF335:AF354" si="205">(O335*$AE335)+(P335*$AE335)+(R335*$AE335)+(S335*$AE335)+(T335*$AE335)+(U335*$AE335)+(W335*$AE335)+(X335*$AE335)+(Y335*$AE335)+(AA335*$AE335)+(AB335*$AE335)+(AC335*$AE335)+(AD335*$AE335)+(Q335*$AE335)+(V335*$AE335)+(Z335*$AE335)</f>
        <v>0</v>
      </c>
      <c r="AG335" s="77">
        <v>1.68</v>
      </c>
      <c r="AH335" s="78">
        <v>1.9330000000000001</v>
      </c>
      <c r="AI335" s="435">
        <f t="shared" ref="AI335:AI354" si="206">(O335*$D335)+(P335*$D335)+(R335*$D335)+(S335*$D335)+(T335*$D335)+(U335*$D335)+(W335*$D335)+(X335*$D335)+(Y335*$D335)+(AA335*$D335)+(AB335*$D335)+(AC335*$D335)+(AD335*$D335)+(V335*$D335)+(Q335*$D335)+(Z335*$D335)</f>
        <v>0</v>
      </c>
      <c r="AJ335" s="441">
        <f t="shared" ref="AJ335:AJ354" si="207">SUM(O335:AD335)</f>
        <v>0</v>
      </c>
      <c r="AK335" s="441">
        <f t="shared" ref="AK335:AK354" si="208">$AJ335*H335</f>
        <v>0</v>
      </c>
      <c r="AL335" s="441">
        <f t="shared" ref="AL335:AL354" si="209">$AJ335*I335</f>
        <v>0</v>
      </c>
      <c r="AM335" s="441">
        <f t="shared" ref="AM335:AM354" si="210">$AJ335*J335</f>
        <v>0</v>
      </c>
      <c r="AN335" s="441">
        <f t="shared" ref="AN335:AN354" si="211">$AJ335*K335</f>
        <v>0</v>
      </c>
      <c r="AO335" s="441">
        <f t="shared" ref="AO335:AO354" si="212">$AJ335*L335</f>
        <v>0</v>
      </c>
      <c r="AP335" s="441">
        <f t="shared" ref="AP335:AP354" si="213">$AJ335*M335</f>
        <v>0</v>
      </c>
      <c r="AQ335" s="441">
        <f t="shared" ref="AQ335:AQ354" si="214">$AJ335*N335</f>
        <v>0</v>
      </c>
    </row>
    <row r="336" spans="1:43" s="36" customFormat="1" ht="13.5" customHeight="1" thickBot="1">
      <c r="A336" s="369" t="s">
        <v>369</v>
      </c>
      <c r="B336" s="369"/>
      <c r="C336" s="421" t="s">
        <v>1753</v>
      </c>
      <c r="D336" s="234">
        <v>10</v>
      </c>
      <c r="E336" s="259" t="s">
        <v>90</v>
      </c>
      <c r="F336" s="260" t="s">
        <v>111</v>
      </c>
      <c r="G336" s="260" t="s">
        <v>401</v>
      </c>
      <c r="H336" s="269"/>
      <c r="I336" s="269"/>
      <c r="J336" s="269">
        <v>10</v>
      </c>
      <c r="K336" s="269"/>
      <c r="L336" s="269"/>
      <c r="M336" s="269"/>
      <c r="N336" s="269"/>
      <c r="O336" s="372"/>
      <c r="P336" s="373"/>
      <c r="Q336" s="412"/>
      <c r="R336" s="413"/>
      <c r="S336" s="374"/>
      <c r="T336" s="375"/>
      <c r="U336" s="376"/>
      <c r="V336" s="377"/>
      <c r="W336" s="537"/>
      <c r="X336" s="378"/>
      <c r="Y336" s="379"/>
      <c r="Z336" s="380"/>
      <c r="AA336" s="381"/>
      <c r="AB336" s="382"/>
      <c r="AC336" s="383"/>
      <c r="AD336" s="384"/>
      <c r="AE336" s="87">
        <v>85</v>
      </c>
      <c r="AF336" s="187">
        <f t="shared" si="205"/>
        <v>0</v>
      </c>
      <c r="AG336" s="77">
        <v>2.46</v>
      </c>
      <c r="AH336" s="78">
        <v>2.7349999999999999</v>
      </c>
      <c r="AI336" s="435">
        <f t="shared" si="206"/>
        <v>0</v>
      </c>
      <c r="AJ336" s="441">
        <f t="shared" si="207"/>
        <v>0</v>
      </c>
      <c r="AK336" s="441">
        <f t="shared" si="208"/>
        <v>0</v>
      </c>
      <c r="AL336" s="441">
        <f t="shared" si="209"/>
        <v>0</v>
      </c>
      <c r="AM336" s="441">
        <f t="shared" si="210"/>
        <v>0</v>
      </c>
      <c r="AN336" s="441">
        <f t="shared" si="211"/>
        <v>0</v>
      </c>
      <c r="AO336" s="441">
        <f t="shared" si="212"/>
        <v>0</v>
      </c>
      <c r="AP336" s="441">
        <f t="shared" si="213"/>
        <v>0</v>
      </c>
      <c r="AQ336" s="441">
        <f t="shared" si="214"/>
        <v>0</v>
      </c>
    </row>
    <row r="337" spans="1:43" s="36" customFormat="1" ht="13.5" customHeight="1" thickBot="1">
      <c r="A337" s="369" t="s">
        <v>370</v>
      </c>
      <c r="B337" s="369"/>
      <c r="C337" s="421" t="s">
        <v>1754</v>
      </c>
      <c r="D337" s="234">
        <v>10</v>
      </c>
      <c r="E337" s="259" t="s">
        <v>90</v>
      </c>
      <c r="F337" s="260" t="s">
        <v>111</v>
      </c>
      <c r="G337" s="260" t="s">
        <v>401</v>
      </c>
      <c r="H337" s="269"/>
      <c r="I337" s="269"/>
      <c r="J337" s="269">
        <v>10</v>
      </c>
      <c r="K337" s="269"/>
      <c r="L337" s="269"/>
      <c r="M337" s="269"/>
      <c r="N337" s="269"/>
      <c r="O337" s="372"/>
      <c r="P337" s="373"/>
      <c r="Q337" s="412"/>
      <c r="R337" s="413"/>
      <c r="S337" s="374"/>
      <c r="T337" s="375"/>
      <c r="U337" s="376"/>
      <c r="V337" s="377"/>
      <c r="W337" s="537"/>
      <c r="X337" s="378"/>
      <c r="Y337" s="379"/>
      <c r="Z337" s="380"/>
      <c r="AA337" s="381"/>
      <c r="AB337" s="382"/>
      <c r="AC337" s="383"/>
      <c r="AD337" s="384"/>
      <c r="AE337" s="87">
        <v>85</v>
      </c>
      <c r="AF337" s="187">
        <f t="shared" si="205"/>
        <v>0</v>
      </c>
      <c r="AG337" s="77">
        <v>2.46</v>
      </c>
      <c r="AH337" s="78">
        <v>2.7349999999999999</v>
      </c>
      <c r="AI337" s="435">
        <f t="shared" si="206"/>
        <v>0</v>
      </c>
      <c r="AJ337" s="441">
        <f t="shared" si="207"/>
        <v>0</v>
      </c>
      <c r="AK337" s="441">
        <f t="shared" si="208"/>
        <v>0</v>
      </c>
      <c r="AL337" s="441">
        <f t="shared" si="209"/>
        <v>0</v>
      </c>
      <c r="AM337" s="441">
        <f t="shared" si="210"/>
        <v>0</v>
      </c>
      <c r="AN337" s="441">
        <f t="shared" si="211"/>
        <v>0</v>
      </c>
      <c r="AO337" s="441">
        <f t="shared" si="212"/>
        <v>0</v>
      </c>
      <c r="AP337" s="441">
        <f t="shared" si="213"/>
        <v>0</v>
      </c>
      <c r="AQ337" s="441">
        <f t="shared" si="214"/>
        <v>0</v>
      </c>
    </row>
    <row r="338" spans="1:43" s="36" customFormat="1" ht="13.5" customHeight="1" thickBot="1">
      <c r="A338" s="369" t="s">
        <v>371</v>
      </c>
      <c r="B338" s="369"/>
      <c r="C338" s="421" t="s">
        <v>1755</v>
      </c>
      <c r="D338" s="234">
        <v>10</v>
      </c>
      <c r="E338" s="259" t="s">
        <v>90</v>
      </c>
      <c r="F338" s="260" t="s">
        <v>111</v>
      </c>
      <c r="G338" s="260" t="s">
        <v>401</v>
      </c>
      <c r="H338" s="269"/>
      <c r="I338" s="269"/>
      <c r="J338" s="269">
        <v>10</v>
      </c>
      <c r="K338" s="269"/>
      <c r="L338" s="269"/>
      <c r="M338" s="269"/>
      <c r="N338" s="269"/>
      <c r="O338" s="372"/>
      <c r="P338" s="373"/>
      <c r="Q338" s="412"/>
      <c r="R338" s="413"/>
      <c r="S338" s="374"/>
      <c r="T338" s="375"/>
      <c r="U338" s="376"/>
      <c r="V338" s="377"/>
      <c r="W338" s="537"/>
      <c r="X338" s="378"/>
      <c r="Y338" s="379"/>
      <c r="Z338" s="380"/>
      <c r="AA338" s="381"/>
      <c r="AB338" s="382"/>
      <c r="AC338" s="383"/>
      <c r="AD338" s="384"/>
      <c r="AE338" s="87">
        <v>85</v>
      </c>
      <c r="AF338" s="187">
        <f t="shared" si="205"/>
        <v>0</v>
      </c>
      <c r="AG338" s="77">
        <v>2.54</v>
      </c>
      <c r="AH338" s="78">
        <v>2.8149999999999999</v>
      </c>
      <c r="AI338" s="435">
        <f t="shared" si="206"/>
        <v>0</v>
      </c>
      <c r="AJ338" s="441">
        <f t="shared" si="207"/>
        <v>0</v>
      </c>
      <c r="AK338" s="441">
        <f t="shared" si="208"/>
        <v>0</v>
      </c>
      <c r="AL338" s="441">
        <f t="shared" si="209"/>
        <v>0</v>
      </c>
      <c r="AM338" s="441">
        <f t="shared" si="210"/>
        <v>0</v>
      </c>
      <c r="AN338" s="441">
        <f t="shared" si="211"/>
        <v>0</v>
      </c>
      <c r="AO338" s="441">
        <f t="shared" si="212"/>
        <v>0</v>
      </c>
      <c r="AP338" s="441">
        <f t="shared" si="213"/>
        <v>0</v>
      </c>
      <c r="AQ338" s="441">
        <f t="shared" si="214"/>
        <v>0</v>
      </c>
    </row>
    <row r="339" spans="1:43" s="36" customFormat="1" ht="13.5" customHeight="1" thickBot="1">
      <c r="A339" s="369" t="s">
        <v>372</v>
      </c>
      <c r="B339" s="369"/>
      <c r="C339" s="421" t="s">
        <v>1756</v>
      </c>
      <c r="D339" s="234">
        <v>10</v>
      </c>
      <c r="E339" s="259" t="s">
        <v>90</v>
      </c>
      <c r="F339" s="260" t="s">
        <v>111</v>
      </c>
      <c r="G339" s="260" t="s">
        <v>401</v>
      </c>
      <c r="H339" s="269"/>
      <c r="I339" s="269"/>
      <c r="J339" s="269">
        <v>10</v>
      </c>
      <c r="K339" s="269"/>
      <c r="L339" s="269"/>
      <c r="M339" s="269"/>
      <c r="N339" s="269"/>
      <c r="O339" s="372"/>
      <c r="P339" s="373"/>
      <c r="Q339" s="412"/>
      <c r="R339" s="413"/>
      <c r="S339" s="374"/>
      <c r="T339" s="375"/>
      <c r="U339" s="376"/>
      <c r="V339" s="377"/>
      <c r="W339" s="537"/>
      <c r="X339" s="378"/>
      <c r="Y339" s="379"/>
      <c r="Z339" s="380"/>
      <c r="AA339" s="381"/>
      <c r="AB339" s="382"/>
      <c r="AC339" s="383"/>
      <c r="AD339" s="384"/>
      <c r="AE339" s="87">
        <v>85</v>
      </c>
      <c r="AF339" s="187">
        <f t="shared" si="205"/>
        <v>0</v>
      </c>
      <c r="AG339" s="77">
        <v>2.54</v>
      </c>
      <c r="AH339" s="78">
        <v>2.8149999999999999</v>
      </c>
      <c r="AI339" s="435">
        <f t="shared" si="206"/>
        <v>0</v>
      </c>
      <c r="AJ339" s="441">
        <f t="shared" si="207"/>
        <v>0</v>
      </c>
      <c r="AK339" s="441">
        <f t="shared" si="208"/>
        <v>0</v>
      </c>
      <c r="AL339" s="441">
        <f t="shared" si="209"/>
        <v>0</v>
      </c>
      <c r="AM339" s="441">
        <f t="shared" si="210"/>
        <v>0</v>
      </c>
      <c r="AN339" s="441">
        <f t="shared" si="211"/>
        <v>0</v>
      </c>
      <c r="AO339" s="441">
        <f t="shared" si="212"/>
        <v>0</v>
      </c>
      <c r="AP339" s="441">
        <f t="shared" si="213"/>
        <v>0</v>
      </c>
      <c r="AQ339" s="441">
        <f t="shared" si="214"/>
        <v>0</v>
      </c>
    </row>
    <row r="340" spans="1:43" s="36" customFormat="1" ht="13.5" customHeight="1" thickBot="1">
      <c r="A340" s="369" t="s">
        <v>373</v>
      </c>
      <c r="B340" s="369"/>
      <c r="C340" s="421" t="s">
        <v>1757</v>
      </c>
      <c r="D340" s="234">
        <v>8</v>
      </c>
      <c r="E340" s="259" t="s">
        <v>91</v>
      </c>
      <c r="F340" s="260" t="s">
        <v>111</v>
      </c>
      <c r="G340" s="260" t="s">
        <v>401</v>
      </c>
      <c r="H340" s="269"/>
      <c r="I340" s="269"/>
      <c r="J340" s="269"/>
      <c r="K340" s="269">
        <v>8</v>
      </c>
      <c r="L340" s="269"/>
      <c r="M340" s="269"/>
      <c r="N340" s="269"/>
      <c r="O340" s="372"/>
      <c r="P340" s="373"/>
      <c r="Q340" s="412"/>
      <c r="R340" s="413"/>
      <c r="S340" s="374"/>
      <c r="T340" s="375"/>
      <c r="U340" s="376"/>
      <c r="V340" s="377"/>
      <c r="W340" s="537"/>
      <c r="X340" s="378"/>
      <c r="Y340" s="379"/>
      <c r="Z340" s="380"/>
      <c r="AA340" s="381"/>
      <c r="AB340" s="382"/>
      <c r="AC340" s="383"/>
      <c r="AD340" s="384"/>
      <c r="AE340" s="87">
        <v>90</v>
      </c>
      <c r="AF340" s="187">
        <f t="shared" si="205"/>
        <v>0</v>
      </c>
      <c r="AG340" s="77">
        <v>2.88</v>
      </c>
      <c r="AH340" s="78">
        <v>3.1707142857142858</v>
      </c>
      <c r="AI340" s="435">
        <f t="shared" si="206"/>
        <v>0</v>
      </c>
      <c r="AJ340" s="441">
        <f t="shared" si="207"/>
        <v>0</v>
      </c>
      <c r="AK340" s="441">
        <f t="shared" si="208"/>
        <v>0</v>
      </c>
      <c r="AL340" s="441">
        <f t="shared" si="209"/>
        <v>0</v>
      </c>
      <c r="AM340" s="441">
        <f t="shared" si="210"/>
        <v>0</v>
      </c>
      <c r="AN340" s="441">
        <f t="shared" si="211"/>
        <v>0</v>
      </c>
      <c r="AO340" s="441">
        <f t="shared" si="212"/>
        <v>0</v>
      </c>
      <c r="AP340" s="441">
        <f t="shared" si="213"/>
        <v>0</v>
      </c>
      <c r="AQ340" s="441">
        <f t="shared" si="214"/>
        <v>0</v>
      </c>
    </row>
    <row r="341" spans="1:43" s="36" customFormat="1" ht="13.5" customHeight="1" thickBot="1">
      <c r="A341" s="369" t="s">
        <v>374</v>
      </c>
      <c r="B341" s="369"/>
      <c r="C341" s="421" t="s">
        <v>1758</v>
      </c>
      <c r="D341" s="234">
        <v>8</v>
      </c>
      <c r="E341" s="259" t="s">
        <v>91</v>
      </c>
      <c r="F341" s="260" t="s">
        <v>111</v>
      </c>
      <c r="G341" s="260" t="s">
        <v>401</v>
      </c>
      <c r="H341" s="269"/>
      <c r="I341" s="269"/>
      <c r="J341" s="269"/>
      <c r="K341" s="269">
        <v>8</v>
      </c>
      <c r="L341" s="269"/>
      <c r="M341" s="269"/>
      <c r="N341" s="269"/>
      <c r="O341" s="372"/>
      <c r="P341" s="373"/>
      <c r="Q341" s="412"/>
      <c r="R341" s="413"/>
      <c r="S341" s="374"/>
      <c r="T341" s="375"/>
      <c r="U341" s="376"/>
      <c r="V341" s="377"/>
      <c r="W341" s="537"/>
      <c r="X341" s="378"/>
      <c r="Y341" s="379"/>
      <c r="Z341" s="380"/>
      <c r="AA341" s="381"/>
      <c r="AB341" s="382"/>
      <c r="AC341" s="383"/>
      <c r="AD341" s="384"/>
      <c r="AE341" s="87">
        <v>90</v>
      </c>
      <c r="AF341" s="187">
        <f t="shared" si="205"/>
        <v>0</v>
      </c>
      <c r="AG341" s="77">
        <v>2.88</v>
      </c>
      <c r="AH341" s="78">
        <v>3.1707142857142858</v>
      </c>
      <c r="AI341" s="435">
        <f t="shared" si="206"/>
        <v>0</v>
      </c>
      <c r="AJ341" s="441">
        <f t="shared" si="207"/>
        <v>0</v>
      </c>
      <c r="AK341" s="441">
        <f t="shared" si="208"/>
        <v>0</v>
      </c>
      <c r="AL341" s="441">
        <f t="shared" si="209"/>
        <v>0</v>
      </c>
      <c r="AM341" s="441">
        <f t="shared" si="210"/>
        <v>0</v>
      </c>
      <c r="AN341" s="441">
        <f t="shared" si="211"/>
        <v>0</v>
      </c>
      <c r="AO341" s="441">
        <f t="shared" si="212"/>
        <v>0</v>
      </c>
      <c r="AP341" s="441">
        <f t="shared" si="213"/>
        <v>0</v>
      </c>
      <c r="AQ341" s="441">
        <f t="shared" si="214"/>
        <v>0</v>
      </c>
    </row>
    <row r="342" spans="1:43" s="36" customFormat="1" ht="13.5" customHeight="1" thickBot="1">
      <c r="A342" s="369" t="s">
        <v>375</v>
      </c>
      <c r="B342" s="369"/>
      <c r="C342" s="421" t="s">
        <v>1759</v>
      </c>
      <c r="D342" s="234">
        <v>8</v>
      </c>
      <c r="E342" s="259" t="s">
        <v>91</v>
      </c>
      <c r="F342" s="260" t="s">
        <v>111</v>
      </c>
      <c r="G342" s="260" t="s">
        <v>401</v>
      </c>
      <c r="H342" s="269"/>
      <c r="I342" s="269"/>
      <c r="J342" s="269"/>
      <c r="K342" s="269">
        <v>8</v>
      </c>
      <c r="L342" s="269"/>
      <c r="M342" s="269"/>
      <c r="N342" s="269"/>
      <c r="O342" s="372"/>
      <c r="P342" s="373"/>
      <c r="Q342" s="412"/>
      <c r="R342" s="413"/>
      <c r="S342" s="374"/>
      <c r="T342" s="375"/>
      <c r="U342" s="376"/>
      <c r="V342" s="377"/>
      <c r="W342" s="537"/>
      <c r="X342" s="378"/>
      <c r="Y342" s="379"/>
      <c r="Z342" s="380"/>
      <c r="AA342" s="381"/>
      <c r="AB342" s="382"/>
      <c r="AC342" s="383"/>
      <c r="AD342" s="384"/>
      <c r="AE342" s="87">
        <v>100</v>
      </c>
      <c r="AF342" s="187">
        <f t="shared" si="205"/>
        <v>0</v>
      </c>
      <c r="AG342" s="77">
        <v>3.16</v>
      </c>
      <c r="AH342" s="78">
        <v>3.4507142857142861</v>
      </c>
      <c r="AI342" s="435">
        <f t="shared" si="206"/>
        <v>0</v>
      </c>
      <c r="AJ342" s="441">
        <f t="shared" si="207"/>
        <v>0</v>
      </c>
      <c r="AK342" s="441">
        <f t="shared" si="208"/>
        <v>0</v>
      </c>
      <c r="AL342" s="441">
        <f t="shared" si="209"/>
        <v>0</v>
      </c>
      <c r="AM342" s="441">
        <f t="shared" si="210"/>
        <v>0</v>
      </c>
      <c r="AN342" s="441">
        <f t="shared" si="211"/>
        <v>0</v>
      </c>
      <c r="AO342" s="441">
        <f t="shared" si="212"/>
        <v>0</v>
      </c>
      <c r="AP342" s="441">
        <f t="shared" si="213"/>
        <v>0</v>
      </c>
      <c r="AQ342" s="441">
        <f t="shared" si="214"/>
        <v>0</v>
      </c>
    </row>
    <row r="343" spans="1:43" s="36" customFormat="1" ht="13.5" customHeight="1" thickBot="1">
      <c r="A343" s="369" t="s">
        <v>376</v>
      </c>
      <c r="B343" s="369"/>
      <c r="C343" s="421" t="s">
        <v>1760</v>
      </c>
      <c r="D343" s="234">
        <v>5</v>
      </c>
      <c r="E343" s="259" t="s">
        <v>92</v>
      </c>
      <c r="F343" s="260" t="s">
        <v>111</v>
      </c>
      <c r="G343" s="260" t="s">
        <v>412</v>
      </c>
      <c r="H343" s="269"/>
      <c r="I343" s="269"/>
      <c r="J343" s="269"/>
      <c r="K343" s="269"/>
      <c r="L343" s="269">
        <v>5</v>
      </c>
      <c r="M343" s="269"/>
      <c r="N343" s="269"/>
      <c r="O343" s="372"/>
      <c r="P343" s="373"/>
      <c r="Q343" s="412"/>
      <c r="R343" s="413"/>
      <c r="S343" s="374"/>
      <c r="T343" s="375"/>
      <c r="U343" s="376"/>
      <c r="V343" s="377"/>
      <c r="W343" s="537"/>
      <c r="X343" s="378"/>
      <c r="Y343" s="379"/>
      <c r="Z343" s="380"/>
      <c r="AA343" s="381"/>
      <c r="AB343" s="382"/>
      <c r="AC343" s="383"/>
      <c r="AD343" s="384"/>
      <c r="AE343" s="87">
        <v>100</v>
      </c>
      <c r="AF343" s="187">
        <f t="shared" si="205"/>
        <v>0</v>
      </c>
      <c r="AG343" s="77">
        <v>3.14</v>
      </c>
      <c r="AH343" s="78">
        <v>3.4810000000000003</v>
      </c>
      <c r="AI343" s="435">
        <f t="shared" si="206"/>
        <v>0</v>
      </c>
      <c r="AJ343" s="441">
        <f t="shared" si="207"/>
        <v>0</v>
      </c>
      <c r="AK343" s="441">
        <f t="shared" si="208"/>
        <v>0</v>
      </c>
      <c r="AL343" s="441">
        <f t="shared" si="209"/>
        <v>0</v>
      </c>
      <c r="AM343" s="441">
        <f t="shared" si="210"/>
        <v>0</v>
      </c>
      <c r="AN343" s="441">
        <f t="shared" si="211"/>
        <v>0</v>
      </c>
      <c r="AO343" s="441">
        <f t="shared" si="212"/>
        <v>0</v>
      </c>
      <c r="AP343" s="441">
        <f t="shared" si="213"/>
        <v>0</v>
      </c>
      <c r="AQ343" s="441">
        <f t="shared" si="214"/>
        <v>0</v>
      </c>
    </row>
    <row r="344" spans="1:43" s="36" customFormat="1" ht="13.5" customHeight="1" thickBot="1">
      <c r="A344" s="369" t="s">
        <v>377</v>
      </c>
      <c r="B344" s="369"/>
      <c r="C344" s="421" t="s">
        <v>1761</v>
      </c>
      <c r="D344" s="234">
        <v>5</v>
      </c>
      <c r="E344" s="259" t="s">
        <v>92</v>
      </c>
      <c r="F344" s="260" t="s">
        <v>111</v>
      </c>
      <c r="G344" s="260" t="s">
        <v>412</v>
      </c>
      <c r="H344" s="269"/>
      <c r="I344" s="269"/>
      <c r="J344" s="269"/>
      <c r="K344" s="269"/>
      <c r="L344" s="269">
        <v>5</v>
      </c>
      <c r="M344" s="269"/>
      <c r="N344" s="269"/>
      <c r="O344" s="372"/>
      <c r="P344" s="373"/>
      <c r="Q344" s="412"/>
      <c r="R344" s="413"/>
      <c r="S344" s="374"/>
      <c r="T344" s="375"/>
      <c r="U344" s="376"/>
      <c r="V344" s="377"/>
      <c r="W344" s="537"/>
      <c r="X344" s="378"/>
      <c r="Y344" s="379"/>
      <c r="Z344" s="380"/>
      <c r="AA344" s="381"/>
      <c r="AB344" s="382"/>
      <c r="AC344" s="383"/>
      <c r="AD344" s="384"/>
      <c r="AE344" s="87">
        <v>110</v>
      </c>
      <c r="AF344" s="187">
        <f t="shared" si="205"/>
        <v>0</v>
      </c>
      <c r="AG344" s="77">
        <v>3.54</v>
      </c>
      <c r="AH344" s="78">
        <v>3.8810000000000002</v>
      </c>
      <c r="AI344" s="435">
        <f t="shared" si="206"/>
        <v>0</v>
      </c>
      <c r="AJ344" s="441">
        <f t="shared" si="207"/>
        <v>0</v>
      </c>
      <c r="AK344" s="441">
        <f t="shared" si="208"/>
        <v>0</v>
      </c>
      <c r="AL344" s="441">
        <f t="shared" si="209"/>
        <v>0</v>
      </c>
      <c r="AM344" s="441">
        <f t="shared" si="210"/>
        <v>0</v>
      </c>
      <c r="AN344" s="441">
        <f t="shared" si="211"/>
        <v>0</v>
      </c>
      <c r="AO344" s="441">
        <f t="shared" si="212"/>
        <v>0</v>
      </c>
      <c r="AP344" s="441">
        <f t="shared" si="213"/>
        <v>0</v>
      </c>
      <c r="AQ344" s="441">
        <f t="shared" si="214"/>
        <v>0</v>
      </c>
    </row>
    <row r="345" spans="1:43" s="36" customFormat="1" ht="13.5" customHeight="1" thickBot="1">
      <c r="A345" s="369" t="s">
        <v>378</v>
      </c>
      <c r="B345" s="369"/>
      <c r="C345" s="421" t="s">
        <v>1762</v>
      </c>
      <c r="D345" s="234">
        <v>5</v>
      </c>
      <c r="E345" s="259" t="s">
        <v>92</v>
      </c>
      <c r="F345" s="260" t="s">
        <v>111</v>
      </c>
      <c r="G345" s="260" t="s">
        <v>412</v>
      </c>
      <c r="H345" s="269"/>
      <c r="I345" s="269"/>
      <c r="J345" s="269"/>
      <c r="K345" s="269"/>
      <c r="L345" s="269">
        <v>5</v>
      </c>
      <c r="M345" s="269"/>
      <c r="N345" s="269"/>
      <c r="O345" s="372"/>
      <c r="P345" s="373"/>
      <c r="Q345" s="412"/>
      <c r="R345" s="413"/>
      <c r="S345" s="374"/>
      <c r="T345" s="375"/>
      <c r="U345" s="376"/>
      <c r="V345" s="377"/>
      <c r="W345" s="537"/>
      <c r="X345" s="378"/>
      <c r="Y345" s="379"/>
      <c r="Z345" s="380"/>
      <c r="AA345" s="381"/>
      <c r="AB345" s="382"/>
      <c r="AC345" s="383"/>
      <c r="AD345" s="384"/>
      <c r="AE345" s="87">
        <v>110</v>
      </c>
      <c r="AF345" s="187">
        <f t="shared" si="205"/>
        <v>0</v>
      </c>
      <c r="AG345" s="77">
        <v>3.76</v>
      </c>
      <c r="AH345" s="78">
        <v>4.101</v>
      </c>
      <c r="AI345" s="435">
        <f t="shared" si="206"/>
        <v>0</v>
      </c>
      <c r="AJ345" s="441">
        <f t="shared" si="207"/>
        <v>0</v>
      </c>
      <c r="AK345" s="441">
        <f t="shared" si="208"/>
        <v>0</v>
      </c>
      <c r="AL345" s="441">
        <f t="shared" si="209"/>
        <v>0</v>
      </c>
      <c r="AM345" s="441">
        <f t="shared" si="210"/>
        <v>0</v>
      </c>
      <c r="AN345" s="441">
        <f t="shared" si="211"/>
        <v>0</v>
      </c>
      <c r="AO345" s="441">
        <f t="shared" si="212"/>
        <v>0</v>
      </c>
      <c r="AP345" s="441">
        <f t="shared" si="213"/>
        <v>0</v>
      </c>
      <c r="AQ345" s="441">
        <f t="shared" si="214"/>
        <v>0</v>
      </c>
    </row>
    <row r="346" spans="1:43" s="36" customFormat="1" ht="13.5" customHeight="1" thickBot="1">
      <c r="A346" s="369" t="s">
        <v>1437</v>
      </c>
      <c r="B346" s="369"/>
      <c r="C346" s="421" t="s">
        <v>1763</v>
      </c>
      <c r="D346" s="234">
        <v>5</v>
      </c>
      <c r="E346" s="259" t="s">
        <v>92</v>
      </c>
      <c r="F346" s="260" t="s">
        <v>111</v>
      </c>
      <c r="G346" s="260" t="s">
        <v>412</v>
      </c>
      <c r="H346" s="269"/>
      <c r="I346" s="269"/>
      <c r="J346" s="269"/>
      <c r="K346" s="269"/>
      <c r="L346" s="269">
        <v>5</v>
      </c>
      <c r="M346" s="269"/>
      <c r="N346" s="269"/>
      <c r="O346" s="372"/>
      <c r="P346" s="373"/>
      <c r="Q346" s="412"/>
      <c r="R346" s="413"/>
      <c r="S346" s="374"/>
      <c r="T346" s="375"/>
      <c r="U346" s="376"/>
      <c r="V346" s="377"/>
      <c r="W346" s="537"/>
      <c r="X346" s="378"/>
      <c r="Y346" s="379"/>
      <c r="Z346" s="380"/>
      <c r="AA346" s="381"/>
      <c r="AB346" s="382"/>
      <c r="AC346" s="383"/>
      <c r="AD346" s="384"/>
      <c r="AE346" s="87">
        <v>100</v>
      </c>
      <c r="AF346" s="187">
        <f t="shared" si="205"/>
        <v>0</v>
      </c>
      <c r="AG346" s="77">
        <v>3.15</v>
      </c>
      <c r="AH346" s="78">
        <v>3.4910000000000001</v>
      </c>
      <c r="AI346" s="435">
        <f t="shared" si="206"/>
        <v>0</v>
      </c>
      <c r="AJ346" s="441">
        <f t="shared" si="207"/>
        <v>0</v>
      </c>
      <c r="AK346" s="441">
        <f t="shared" si="208"/>
        <v>0</v>
      </c>
      <c r="AL346" s="441">
        <f t="shared" si="209"/>
        <v>0</v>
      </c>
      <c r="AM346" s="441">
        <f t="shared" si="210"/>
        <v>0</v>
      </c>
      <c r="AN346" s="441">
        <f t="shared" si="211"/>
        <v>0</v>
      </c>
      <c r="AO346" s="441">
        <f t="shared" si="212"/>
        <v>0</v>
      </c>
      <c r="AP346" s="441">
        <f t="shared" si="213"/>
        <v>0</v>
      </c>
      <c r="AQ346" s="441">
        <f t="shared" si="214"/>
        <v>0</v>
      </c>
    </row>
    <row r="347" spans="1:43" s="36" customFormat="1" ht="12.75" customHeight="1" thickBot="1">
      <c r="A347" s="369" t="s">
        <v>1438</v>
      </c>
      <c r="B347" s="369"/>
      <c r="C347" s="421" t="s">
        <v>1764</v>
      </c>
      <c r="D347" s="234">
        <v>5</v>
      </c>
      <c r="E347" s="259" t="s">
        <v>92</v>
      </c>
      <c r="F347" s="260" t="s">
        <v>111</v>
      </c>
      <c r="G347" s="260" t="s">
        <v>412</v>
      </c>
      <c r="H347" s="269"/>
      <c r="I347" s="269"/>
      <c r="J347" s="269"/>
      <c r="K347" s="269"/>
      <c r="L347" s="269">
        <v>5</v>
      </c>
      <c r="M347" s="269"/>
      <c r="N347" s="269"/>
      <c r="O347" s="372"/>
      <c r="P347" s="373"/>
      <c r="Q347" s="412"/>
      <c r="R347" s="413"/>
      <c r="S347" s="374"/>
      <c r="T347" s="375"/>
      <c r="U347" s="376"/>
      <c r="V347" s="377"/>
      <c r="W347" s="537"/>
      <c r="X347" s="378"/>
      <c r="Y347" s="379"/>
      <c r="Z347" s="380"/>
      <c r="AA347" s="381"/>
      <c r="AB347" s="382"/>
      <c r="AC347" s="383"/>
      <c r="AD347" s="384"/>
      <c r="AE347" s="87">
        <v>110</v>
      </c>
      <c r="AF347" s="187">
        <f t="shared" si="205"/>
        <v>0</v>
      </c>
      <c r="AG347" s="77">
        <v>3.9</v>
      </c>
      <c r="AH347" s="78">
        <v>4.2409999999999997</v>
      </c>
      <c r="AI347" s="435">
        <f t="shared" si="206"/>
        <v>0</v>
      </c>
      <c r="AJ347" s="441">
        <f t="shared" si="207"/>
        <v>0</v>
      </c>
      <c r="AK347" s="441">
        <f t="shared" si="208"/>
        <v>0</v>
      </c>
      <c r="AL347" s="441">
        <f t="shared" si="209"/>
        <v>0</v>
      </c>
      <c r="AM347" s="441">
        <f t="shared" si="210"/>
        <v>0</v>
      </c>
      <c r="AN347" s="441">
        <f t="shared" si="211"/>
        <v>0</v>
      </c>
      <c r="AO347" s="441">
        <f t="shared" si="212"/>
        <v>0</v>
      </c>
      <c r="AP347" s="441">
        <f t="shared" si="213"/>
        <v>0</v>
      </c>
      <c r="AQ347" s="441">
        <f t="shared" si="214"/>
        <v>0</v>
      </c>
    </row>
    <row r="348" spans="1:43" s="36" customFormat="1" ht="13.5" customHeight="1" thickBot="1">
      <c r="A348" s="369" t="s">
        <v>1439</v>
      </c>
      <c r="B348" s="369"/>
      <c r="C348" s="421" t="s">
        <v>1765</v>
      </c>
      <c r="D348" s="234">
        <v>5</v>
      </c>
      <c r="E348" s="259" t="s">
        <v>92</v>
      </c>
      <c r="F348" s="260" t="s">
        <v>111</v>
      </c>
      <c r="G348" s="260" t="s">
        <v>412</v>
      </c>
      <c r="H348" s="269"/>
      <c r="I348" s="269"/>
      <c r="J348" s="269"/>
      <c r="K348" s="269"/>
      <c r="L348" s="269">
        <v>5</v>
      </c>
      <c r="M348" s="269"/>
      <c r="N348" s="269"/>
      <c r="O348" s="372"/>
      <c r="P348" s="373"/>
      <c r="Q348" s="412"/>
      <c r="R348" s="413"/>
      <c r="S348" s="374"/>
      <c r="T348" s="375"/>
      <c r="U348" s="376"/>
      <c r="V348" s="377"/>
      <c r="W348" s="537"/>
      <c r="X348" s="378"/>
      <c r="Y348" s="379"/>
      <c r="Z348" s="380"/>
      <c r="AA348" s="381"/>
      <c r="AB348" s="382"/>
      <c r="AC348" s="383"/>
      <c r="AD348" s="384"/>
      <c r="AE348" s="87">
        <v>120</v>
      </c>
      <c r="AF348" s="187">
        <f t="shared" si="205"/>
        <v>0</v>
      </c>
      <c r="AG348" s="77">
        <v>4.33</v>
      </c>
      <c r="AH348" s="78">
        <v>4.6710000000000003</v>
      </c>
      <c r="AI348" s="435">
        <f t="shared" si="206"/>
        <v>0</v>
      </c>
      <c r="AJ348" s="441">
        <f t="shared" si="207"/>
        <v>0</v>
      </c>
      <c r="AK348" s="441">
        <f t="shared" si="208"/>
        <v>0</v>
      </c>
      <c r="AL348" s="441">
        <f t="shared" si="209"/>
        <v>0</v>
      </c>
      <c r="AM348" s="441">
        <f t="shared" si="210"/>
        <v>0</v>
      </c>
      <c r="AN348" s="441">
        <f t="shared" si="211"/>
        <v>0</v>
      </c>
      <c r="AO348" s="441">
        <f t="shared" si="212"/>
        <v>0</v>
      </c>
      <c r="AP348" s="441">
        <f t="shared" si="213"/>
        <v>0</v>
      </c>
      <c r="AQ348" s="441">
        <f t="shared" si="214"/>
        <v>0</v>
      </c>
    </row>
    <row r="349" spans="1:43" s="36" customFormat="1" ht="13.5" customHeight="1" thickBot="1">
      <c r="A349" s="369" t="s">
        <v>379</v>
      </c>
      <c r="B349" s="369"/>
      <c r="C349" s="421" t="s">
        <v>1766</v>
      </c>
      <c r="D349" s="234">
        <v>4</v>
      </c>
      <c r="E349" s="259" t="s">
        <v>92</v>
      </c>
      <c r="F349" s="260" t="s">
        <v>111</v>
      </c>
      <c r="G349" s="260" t="s">
        <v>412</v>
      </c>
      <c r="H349" s="269"/>
      <c r="I349" s="269"/>
      <c r="J349" s="269"/>
      <c r="K349" s="269"/>
      <c r="L349" s="269">
        <v>4</v>
      </c>
      <c r="M349" s="269"/>
      <c r="N349" s="269"/>
      <c r="O349" s="372"/>
      <c r="P349" s="373"/>
      <c r="Q349" s="412"/>
      <c r="R349" s="413"/>
      <c r="S349" s="374"/>
      <c r="T349" s="375"/>
      <c r="U349" s="376"/>
      <c r="V349" s="377"/>
      <c r="W349" s="537"/>
      <c r="X349" s="378"/>
      <c r="Y349" s="379"/>
      <c r="Z349" s="380"/>
      <c r="AA349" s="381"/>
      <c r="AB349" s="382"/>
      <c r="AC349" s="383"/>
      <c r="AD349" s="384"/>
      <c r="AE349" s="87">
        <v>130</v>
      </c>
      <c r="AF349" s="187">
        <f t="shared" si="205"/>
        <v>0</v>
      </c>
      <c r="AG349" s="77">
        <v>5.5</v>
      </c>
      <c r="AH349" s="78">
        <v>5.8410000000000002</v>
      </c>
      <c r="AI349" s="435">
        <f t="shared" si="206"/>
        <v>0</v>
      </c>
      <c r="AJ349" s="441">
        <f t="shared" si="207"/>
        <v>0</v>
      </c>
      <c r="AK349" s="441">
        <f t="shared" si="208"/>
        <v>0</v>
      </c>
      <c r="AL349" s="441">
        <f t="shared" si="209"/>
        <v>0</v>
      </c>
      <c r="AM349" s="441">
        <f t="shared" si="210"/>
        <v>0</v>
      </c>
      <c r="AN349" s="441">
        <f t="shared" si="211"/>
        <v>0</v>
      </c>
      <c r="AO349" s="441">
        <f t="shared" si="212"/>
        <v>0</v>
      </c>
      <c r="AP349" s="441">
        <f t="shared" si="213"/>
        <v>0</v>
      </c>
      <c r="AQ349" s="441">
        <f t="shared" si="214"/>
        <v>0</v>
      </c>
    </row>
    <row r="350" spans="1:43" s="36" customFormat="1" ht="13.5" customHeight="1" thickBot="1">
      <c r="A350" s="369" t="s">
        <v>380</v>
      </c>
      <c r="B350" s="369"/>
      <c r="C350" s="421" t="s">
        <v>1767</v>
      </c>
      <c r="D350" s="234">
        <v>4</v>
      </c>
      <c r="E350" s="259" t="s">
        <v>93</v>
      </c>
      <c r="F350" s="260" t="s">
        <v>111</v>
      </c>
      <c r="G350" s="260" t="s">
        <v>412</v>
      </c>
      <c r="H350" s="269"/>
      <c r="I350" s="269"/>
      <c r="J350" s="269"/>
      <c r="K350" s="269"/>
      <c r="L350" s="269"/>
      <c r="M350" s="269">
        <v>4</v>
      </c>
      <c r="N350" s="269"/>
      <c r="O350" s="372"/>
      <c r="P350" s="373"/>
      <c r="Q350" s="412"/>
      <c r="R350" s="413"/>
      <c r="S350" s="374"/>
      <c r="T350" s="375"/>
      <c r="U350" s="376"/>
      <c r="V350" s="377"/>
      <c r="W350" s="537"/>
      <c r="X350" s="378"/>
      <c r="Y350" s="379"/>
      <c r="Z350" s="380"/>
      <c r="AA350" s="381"/>
      <c r="AB350" s="382"/>
      <c r="AC350" s="383"/>
      <c r="AD350" s="384"/>
      <c r="AE350" s="87">
        <v>130</v>
      </c>
      <c r="AF350" s="187">
        <f t="shared" si="205"/>
        <v>0</v>
      </c>
      <c r="AG350" s="77">
        <v>5.72</v>
      </c>
      <c r="AH350" s="78">
        <v>6.0609999999999999</v>
      </c>
      <c r="AI350" s="435">
        <f t="shared" si="206"/>
        <v>0</v>
      </c>
      <c r="AJ350" s="441">
        <f t="shared" si="207"/>
        <v>0</v>
      </c>
      <c r="AK350" s="441">
        <f t="shared" si="208"/>
        <v>0</v>
      </c>
      <c r="AL350" s="441">
        <f t="shared" si="209"/>
        <v>0</v>
      </c>
      <c r="AM350" s="441">
        <f t="shared" si="210"/>
        <v>0</v>
      </c>
      <c r="AN350" s="441">
        <f t="shared" si="211"/>
        <v>0</v>
      </c>
      <c r="AO350" s="441">
        <f t="shared" si="212"/>
        <v>0</v>
      </c>
      <c r="AP350" s="441">
        <f t="shared" si="213"/>
        <v>0</v>
      </c>
      <c r="AQ350" s="441">
        <f t="shared" si="214"/>
        <v>0</v>
      </c>
    </row>
    <row r="351" spans="1:43" s="36" customFormat="1" ht="13.5" customHeight="1" thickBot="1">
      <c r="A351" s="369" t="s">
        <v>1440</v>
      </c>
      <c r="B351" s="369"/>
      <c r="C351" s="421" t="s">
        <v>1768</v>
      </c>
      <c r="D351" s="234">
        <v>2</v>
      </c>
      <c r="E351" s="259" t="s">
        <v>94</v>
      </c>
      <c r="F351" s="260" t="s">
        <v>111</v>
      </c>
      <c r="G351" s="260" t="s">
        <v>262</v>
      </c>
      <c r="H351" s="269"/>
      <c r="I351" s="269"/>
      <c r="J351" s="269"/>
      <c r="K351" s="269"/>
      <c r="L351" s="269"/>
      <c r="M351" s="269"/>
      <c r="N351" s="269">
        <v>2</v>
      </c>
      <c r="O351" s="372"/>
      <c r="P351" s="373"/>
      <c r="Q351" s="412"/>
      <c r="R351" s="413"/>
      <c r="S351" s="374"/>
      <c r="T351" s="375"/>
      <c r="U351" s="376"/>
      <c r="V351" s="377"/>
      <c r="W351" s="537"/>
      <c r="X351" s="378"/>
      <c r="Y351" s="379"/>
      <c r="Z351" s="380"/>
      <c r="AA351" s="381"/>
      <c r="AB351" s="382"/>
      <c r="AC351" s="383"/>
      <c r="AD351" s="384"/>
      <c r="AE351" s="87">
        <v>105</v>
      </c>
      <c r="AF351" s="187">
        <f t="shared" si="205"/>
        <v>0</v>
      </c>
      <c r="AG351" s="77">
        <v>3.9</v>
      </c>
      <c r="AH351" s="78">
        <v>4.4000000000000004</v>
      </c>
      <c r="AI351" s="435">
        <f t="shared" si="206"/>
        <v>0</v>
      </c>
      <c r="AJ351" s="441">
        <f t="shared" si="207"/>
        <v>0</v>
      </c>
      <c r="AK351" s="441">
        <f t="shared" si="208"/>
        <v>0</v>
      </c>
      <c r="AL351" s="441">
        <f t="shared" si="209"/>
        <v>0</v>
      </c>
      <c r="AM351" s="441">
        <f t="shared" si="210"/>
        <v>0</v>
      </c>
      <c r="AN351" s="441">
        <f t="shared" si="211"/>
        <v>0</v>
      </c>
      <c r="AO351" s="441">
        <f t="shared" si="212"/>
        <v>0</v>
      </c>
      <c r="AP351" s="441">
        <f t="shared" si="213"/>
        <v>0</v>
      </c>
      <c r="AQ351" s="441">
        <f t="shared" si="214"/>
        <v>0</v>
      </c>
    </row>
    <row r="352" spans="1:43" s="36" customFormat="1" ht="13.5" customHeight="1" thickBot="1">
      <c r="A352" s="369" t="s">
        <v>1443</v>
      </c>
      <c r="B352" s="369"/>
      <c r="C352" s="421" t="s">
        <v>1769</v>
      </c>
      <c r="D352" s="234">
        <v>10</v>
      </c>
      <c r="E352" s="259" t="s">
        <v>90</v>
      </c>
      <c r="F352" s="260" t="s">
        <v>111</v>
      </c>
      <c r="G352" s="260" t="s">
        <v>417</v>
      </c>
      <c r="H352" s="269"/>
      <c r="I352" s="269"/>
      <c r="J352" s="269">
        <v>10</v>
      </c>
      <c r="K352" s="269"/>
      <c r="L352" s="269"/>
      <c r="M352" s="269"/>
      <c r="N352" s="269"/>
      <c r="O352" s="372"/>
      <c r="P352" s="373"/>
      <c r="Q352" s="412"/>
      <c r="R352" s="413"/>
      <c r="S352" s="374"/>
      <c r="T352" s="375"/>
      <c r="U352" s="376"/>
      <c r="V352" s="377"/>
      <c r="W352" s="537"/>
      <c r="X352" s="378"/>
      <c r="Y352" s="379"/>
      <c r="Z352" s="380"/>
      <c r="AA352" s="381"/>
      <c r="AB352" s="382"/>
      <c r="AC352" s="383"/>
      <c r="AD352" s="384"/>
      <c r="AE352" s="87">
        <v>90</v>
      </c>
      <c r="AF352" s="187">
        <f t="shared" si="205"/>
        <v>0</v>
      </c>
      <c r="AG352" s="77">
        <v>2.84</v>
      </c>
      <c r="AH352" s="78">
        <v>3.12</v>
      </c>
      <c r="AI352" s="435">
        <f t="shared" si="206"/>
        <v>0</v>
      </c>
      <c r="AJ352" s="441">
        <f t="shared" si="207"/>
        <v>0</v>
      </c>
      <c r="AK352" s="441">
        <f t="shared" si="208"/>
        <v>0</v>
      </c>
      <c r="AL352" s="441">
        <f t="shared" si="209"/>
        <v>0</v>
      </c>
      <c r="AM352" s="441">
        <f t="shared" si="210"/>
        <v>0</v>
      </c>
      <c r="AN352" s="441">
        <f t="shared" si="211"/>
        <v>0</v>
      </c>
      <c r="AO352" s="441">
        <f t="shared" si="212"/>
        <v>0</v>
      </c>
      <c r="AP352" s="441">
        <f t="shared" si="213"/>
        <v>0</v>
      </c>
      <c r="AQ352" s="441">
        <f t="shared" si="214"/>
        <v>0</v>
      </c>
    </row>
    <row r="353" spans="1:43" s="36" customFormat="1" ht="13.5" customHeight="1" thickBot="1">
      <c r="A353" s="369" t="s">
        <v>381</v>
      </c>
      <c r="B353" s="369"/>
      <c r="C353" s="421" t="s">
        <v>1770</v>
      </c>
      <c r="D353" s="234">
        <v>3</v>
      </c>
      <c r="E353" s="259" t="s">
        <v>92</v>
      </c>
      <c r="F353" s="260" t="s">
        <v>111</v>
      </c>
      <c r="G353" s="260" t="s">
        <v>417</v>
      </c>
      <c r="H353" s="269"/>
      <c r="I353" s="269"/>
      <c r="J353" s="269"/>
      <c r="K353" s="269"/>
      <c r="L353" s="269">
        <v>3</v>
      </c>
      <c r="M353" s="269"/>
      <c r="N353" s="269"/>
      <c r="O353" s="372"/>
      <c r="P353" s="373"/>
      <c r="Q353" s="412"/>
      <c r="R353" s="413"/>
      <c r="S353" s="374"/>
      <c r="T353" s="375"/>
      <c r="U353" s="376"/>
      <c r="V353" s="377"/>
      <c r="W353" s="537"/>
      <c r="X353" s="378"/>
      <c r="Y353" s="379"/>
      <c r="Z353" s="380"/>
      <c r="AA353" s="381"/>
      <c r="AB353" s="382"/>
      <c r="AC353" s="383"/>
      <c r="AD353" s="384"/>
      <c r="AE353" s="87">
        <v>85</v>
      </c>
      <c r="AF353" s="187">
        <f t="shared" si="205"/>
        <v>0</v>
      </c>
      <c r="AG353" s="77">
        <v>3.04</v>
      </c>
      <c r="AH353" s="78">
        <v>3.2930000000000001</v>
      </c>
      <c r="AI353" s="435">
        <f t="shared" si="206"/>
        <v>0</v>
      </c>
      <c r="AJ353" s="441">
        <f t="shared" si="207"/>
        <v>0</v>
      </c>
      <c r="AK353" s="441">
        <f t="shared" si="208"/>
        <v>0</v>
      </c>
      <c r="AL353" s="441">
        <f t="shared" si="209"/>
        <v>0</v>
      </c>
      <c r="AM353" s="441">
        <f t="shared" si="210"/>
        <v>0</v>
      </c>
      <c r="AN353" s="441">
        <f t="shared" si="211"/>
        <v>0</v>
      </c>
      <c r="AO353" s="441">
        <f t="shared" si="212"/>
        <v>0</v>
      </c>
      <c r="AP353" s="441">
        <f t="shared" si="213"/>
        <v>0</v>
      </c>
      <c r="AQ353" s="441">
        <f t="shared" si="214"/>
        <v>0</v>
      </c>
    </row>
    <row r="354" spans="1:43" s="36" customFormat="1" ht="13.5" customHeight="1" thickBot="1">
      <c r="A354" s="369" t="s">
        <v>237</v>
      </c>
      <c r="B354" s="369"/>
      <c r="C354" s="421" t="s">
        <v>1771</v>
      </c>
      <c r="D354" s="234">
        <v>1</v>
      </c>
      <c r="E354" s="259" t="s">
        <v>94</v>
      </c>
      <c r="F354" s="260" t="s">
        <v>111</v>
      </c>
      <c r="G354" s="260" t="s">
        <v>405</v>
      </c>
      <c r="H354" s="269"/>
      <c r="I354" s="269"/>
      <c r="J354" s="269"/>
      <c r="K354" s="269"/>
      <c r="L354" s="269"/>
      <c r="M354" s="269"/>
      <c r="N354" s="269">
        <v>1</v>
      </c>
      <c r="O354" s="372"/>
      <c r="P354" s="373"/>
      <c r="Q354" s="412"/>
      <c r="R354" s="413"/>
      <c r="S354" s="374"/>
      <c r="T354" s="375"/>
      <c r="U354" s="376"/>
      <c r="V354" s="377"/>
      <c r="W354" s="537"/>
      <c r="X354" s="378"/>
      <c r="Y354" s="379"/>
      <c r="Z354" s="380"/>
      <c r="AA354" s="381"/>
      <c r="AB354" s="382"/>
      <c r="AC354" s="383"/>
      <c r="AD354" s="384"/>
      <c r="AE354" s="87">
        <v>120</v>
      </c>
      <c r="AF354" s="187">
        <f t="shared" si="205"/>
        <v>0</v>
      </c>
      <c r="AG354" s="77">
        <v>5.36</v>
      </c>
      <c r="AH354" s="78">
        <v>5.6716666666666669</v>
      </c>
      <c r="AI354" s="435">
        <f t="shared" si="206"/>
        <v>0</v>
      </c>
      <c r="AJ354" s="441">
        <f t="shared" si="207"/>
        <v>0</v>
      </c>
      <c r="AK354" s="441">
        <f t="shared" si="208"/>
        <v>0</v>
      </c>
      <c r="AL354" s="441">
        <f t="shared" si="209"/>
        <v>0</v>
      </c>
      <c r="AM354" s="441">
        <f t="shared" si="210"/>
        <v>0</v>
      </c>
      <c r="AN354" s="441">
        <f t="shared" si="211"/>
        <v>0</v>
      </c>
      <c r="AO354" s="441">
        <f t="shared" si="212"/>
        <v>0</v>
      </c>
      <c r="AP354" s="441">
        <f t="shared" si="213"/>
        <v>0</v>
      </c>
      <c r="AQ354" s="441">
        <f t="shared" si="214"/>
        <v>0</v>
      </c>
    </row>
    <row r="355" spans="1:43" s="21" customFormat="1" ht="66.599999999999994" thickBot="1">
      <c r="A355" s="218" t="s">
        <v>1937</v>
      </c>
      <c r="B355" s="218" t="s">
        <v>1862</v>
      </c>
      <c r="C355" s="218" t="str">
        <f>C3</f>
        <v>Picture</v>
      </c>
      <c r="D355" s="218" t="str">
        <f>D$153</f>
        <v>Nb of holds per set</v>
      </c>
      <c r="E355" s="218" t="s">
        <v>4</v>
      </c>
      <c r="F355" s="218" t="s">
        <v>5</v>
      </c>
      <c r="G355" s="218" t="s">
        <v>253</v>
      </c>
      <c r="H355" s="218" t="s">
        <v>88</v>
      </c>
      <c r="I355" s="218" t="s">
        <v>89</v>
      </c>
      <c r="J355" s="218" t="s">
        <v>90</v>
      </c>
      <c r="K355" s="218" t="s">
        <v>91</v>
      </c>
      <c r="L355" s="218" t="s">
        <v>92</v>
      </c>
      <c r="M355" s="218" t="s">
        <v>93</v>
      </c>
      <c r="N355" s="218" t="s">
        <v>94</v>
      </c>
      <c r="O355" s="253" t="s">
        <v>95</v>
      </c>
      <c r="P355" s="221" t="s">
        <v>96</v>
      </c>
      <c r="Q355" s="394" t="s">
        <v>1456</v>
      </c>
      <c r="R355" s="396" t="s">
        <v>97</v>
      </c>
      <c r="S355" s="224" t="s">
        <v>98</v>
      </c>
      <c r="T355" s="225" t="s">
        <v>99</v>
      </c>
      <c r="U355" s="226" t="s">
        <v>100</v>
      </c>
      <c r="V355" s="254" t="s">
        <v>1797</v>
      </c>
      <c r="W355" s="538" t="s">
        <v>1941</v>
      </c>
      <c r="X355" s="227" t="s">
        <v>102</v>
      </c>
      <c r="Y355" s="228" t="s">
        <v>15</v>
      </c>
      <c r="Z355" s="229" t="s">
        <v>104</v>
      </c>
      <c r="AA355" s="255" t="s">
        <v>105</v>
      </c>
      <c r="AB355" s="256" t="s">
        <v>106</v>
      </c>
      <c r="AC355" s="257" t="s">
        <v>107</v>
      </c>
      <c r="AD355" s="258" t="s">
        <v>108</v>
      </c>
      <c r="AE355" s="123" t="s">
        <v>256</v>
      </c>
      <c r="AF355" s="84" t="s">
        <v>18</v>
      </c>
      <c r="AG355" s="85" t="s">
        <v>19</v>
      </c>
      <c r="AH355" s="85" t="s">
        <v>20</v>
      </c>
      <c r="AI355" s="436" t="s">
        <v>21</v>
      </c>
      <c r="AJ355" s="438" t="s">
        <v>1485</v>
      </c>
      <c r="AK355" s="439" t="s">
        <v>1790</v>
      </c>
      <c r="AL355" s="439" t="s">
        <v>1791</v>
      </c>
      <c r="AM355" s="439" t="s">
        <v>1792</v>
      </c>
      <c r="AN355" s="439" t="s">
        <v>1793</v>
      </c>
      <c r="AO355" s="439" t="s">
        <v>1794</v>
      </c>
      <c r="AP355" s="439" t="s">
        <v>1795</v>
      </c>
      <c r="AQ355" s="439" t="s">
        <v>1796</v>
      </c>
    </row>
    <row r="356" spans="1:43" s="36" customFormat="1" ht="13.5" customHeight="1" thickBot="1">
      <c r="A356" s="369" t="s">
        <v>1449</v>
      </c>
      <c r="B356" s="369"/>
      <c r="C356" s="421" t="s">
        <v>1772</v>
      </c>
      <c r="D356" s="234">
        <v>1</v>
      </c>
      <c r="E356" s="259" t="s">
        <v>274</v>
      </c>
      <c r="F356" s="260" t="s">
        <v>111</v>
      </c>
      <c r="G356" s="260" t="s">
        <v>1453</v>
      </c>
      <c r="H356" s="269"/>
      <c r="I356" s="269"/>
      <c r="J356" s="269"/>
      <c r="K356" s="269"/>
      <c r="L356" s="269"/>
      <c r="M356" s="269"/>
      <c r="N356" s="269">
        <v>1</v>
      </c>
      <c r="O356" s="372"/>
      <c r="P356" s="373"/>
      <c r="Q356" s="412"/>
      <c r="R356" s="413"/>
      <c r="S356" s="374"/>
      <c r="T356" s="375"/>
      <c r="U356" s="376"/>
      <c r="V356" s="377"/>
      <c r="W356" s="537"/>
      <c r="X356" s="378"/>
      <c r="Y356" s="379"/>
      <c r="Z356" s="380"/>
      <c r="AA356" s="381"/>
      <c r="AB356" s="382"/>
      <c r="AC356" s="383"/>
      <c r="AD356" s="384"/>
      <c r="AE356" s="87">
        <v>100</v>
      </c>
      <c r="AF356" s="187">
        <f t="shared" ref="AF356:AF362" si="215">(O356*$AE356)+(P356*$AE356)+(R356*$AE356)+(S356*$AE356)+(T356*$AE356)+(U356*$AE356)+(W356*$AE356)+(X356*$AE356)+(Y356*$AE356)+(AA356*$AE356)+(AB356*$AE356)+(AC356*$AE356)+(AD356*$AE356)+(Q356*$AE356)+(V356*$AE356)+(Z356*$AE356)</f>
        <v>0</v>
      </c>
      <c r="AG356" s="77">
        <v>5.7</v>
      </c>
      <c r="AH356" s="78">
        <v>6.7450000000000001</v>
      </c>
      <c r="AI356" s="435">
        <f t="shared" ref="AI356:AI362" si="216">(O356*$D356)+(P356*$D356)+(R356*$D356)+(S356*$D356)+(T356*$D356)+(U356*$D356)+(W356*$D356)+(X356*$D356)+(Y356*$D356)+(AA356*$D356)+(AB356*$D356)+(AC356*$D356)+(AD356*$D356)+(V356*$D356)+(Q356*$D356)+(Z356*$D356)</f>
        <v>0</v>
      </c>
      <c r="AJ356" s="441">
        <f t="shared" ref="AJ356:AJ362" si="217">SUM(O356:AD356)</f>
        <v>0</v>
      </c>
      <c r="AK356" s="441">
        <f t="shared" ref="AK356:AQ362" si="218">$AJ356*H356</f>
        <v>0</v>
      </c>
      <c r="AL356" s="441">
        <f t="shared" si="218"/>
        <v>0</v>
      </c>
      <c r="AM356" s="441">
        <f t="shared" si="218"/>
        <v>0</v>
      </c>
      <c r="AN356" s="441">
        <f t="shared" si="218"/>
        <v>0</v>
      </c>
      <c r="AO356" s="441">
        <f t="shared" si="218"/>
        <v>0</v>
      </c>
      <c r="AP356" s="441">
        <f t="shared" si="218"/>
        <v>0</v>
      </c>
      <c r="AQ356" s="441">
        <f t="shared" si="218"/>
        <v>0</v>
      </c>
    </row>
    <row r="357" spans="1:43" s="36" customFormat="1" ht="13.5" customHeight="1" thickBot="1">
      <c r="A357" s="369" t="s">
        <v>1450</v>
      </c>
      <c r="B357" s="369"/>
      <c r="C357" s="421" t="s">
        <v>1773</v>
      </c>
      <c r="D357" s="234">
        <v>1</v>
      </c>
      <c r="E357" s="259" t="s">
        <v>274</v>
      </c>
      <c r="F357" s="260" t="s">
        <v>111</v>
      </c>
      <c r="G357" s="260" t="s">
        <v>1453</v>
      </c>
      <c r="H357" s="269"/>
      <c r="I357" s="269"/>
      <c r="J357" s="269"/>
      <c r="K357" s="269"/>
      <c r="L357" s="269"/>
      <c r="M357" s="269"/>
      <c r="N357" s="269">
        <v>1</v>
      </c>
      <c r="O357" s="372"/>
      <c r="P357" s="373"/>
      <c r="Q357" s="412"/>
      <c r="R357" s="413"/>
      <c r="S357" s="374"/>
      <c r="T357" s="375"/>
      <c r="U357" s="376"/>
      <c r="V357" s="377"/>
      <c r="W357" s="537"/>
      <c r="X357" s="378"/>
      <c r="Y357" s="379"/>
      <c r="Z357" s="380"/>
      <c r="AA357" s="381"/>
      <c r="AB357" s="382"/>
      <c r="AC357" s="383"/>
      <c r="AD357" s="384"/>
      <c r="AE357" s="87">
        <v>150</v>
      </c>
      <c r="AF357" s="187">
        <f t="shared" si="215"/>
        <v>0</v>
      </c>
      <c r="AG357" s="77">
        <v>9.4</v>
      </c>
      <c r="AH357" s="78">
        <v>10.610000000000001</v>
      </c>
      <c r="AI357" s="435">
        <f t="shared" si="216"/>
        <v>0</v>
      </c>
      <c r="AJ357" s="441">
        <f t="shared" si="217"/>
        <v>0</v>
      </c>
      <c r="AK357" s="441">
        <f t="shared" si="218"/>
        <v>0</v>
      </c>
      <c r="AL357" s="441">
        <f t="shared" si="218"/>
        <v>0</v>
      </c>
      <c r="AM357" s="441">
        <f t="shared" si="218"/>
        <v>0</v>
      </c>
      <c r="AN357" s="441">
        <f t="shared" si="218"/>
        <v>0</v>
      </c>
      <c r="AO357" s="441">
        <f t="shared" si="218"/>
        <v>0</v>
      </c>
      <c r="AP357" s="441">
        <f t="shared" si="218"/>
        <v>0</v>
      </c>
      <c r="AQ357" s="441">
        <f t="shared" si="218"/>
        <v>0</v>
      </c>
    </row>
    <row r="358" spans="1:43" s="36" customFormat="1" ht="13.5" customHeight="1" thickBot="1">
      <c r="A358" s="369" t="s">
        <v>382</v>
      </c>
      <c r="B358" s="369"/>
      <c r="C358" s="421" t="s">
        <v>1774</v>
      </c>
      <c r="D358" s="234">
        <v>4</v>
      </c>
      <c r="E358" s="259" t="s">
        <v>90</v>
      </c>
      <c r="F358" s="260" t="s">
        <v>111</v>
      </c>
      <c r="G358" s="260" t="s">
        <v>406</v>
      </c>
      <c r="H358" s="269"/>
      <c r="I358" s="269"/>
      <c r="J358" s="269">
        <v>4</v>
      </c>
      <c r="K358" s="269"/>
      <c r="L358" s="269"/>
      <c r="M358" s="269"/>
      <c r="N358" s="269"/>
      <c r="O358" s="372"/>
      <c r="P358" s="373"/>
      <c r="Q358" s="412"/>
      <c r="R358" s="413"/>
      <c r="S358" s="374"/>
      <c r="T358" s="375"/>
      <c r="U358" s="376"/>
      <c r="V358" s="377"/>
      <c r="W358" s="537"/>
      <c r="X358" s="378"/>
      <c r="Y358" s="379"/>
      <c r="Z358" s="380"/>
      <c r="AA358" s="381"/>
      <c r="AB358" s="382"/>
      <c r="AC358" s="383"/>
      <c r="AD358" s="384"/>
      <c r="AE358" s="87">
        <v>40</v>
      </c>
      <c r="AF358" s="187">
        <f t="shared" si="215"/>
        <v>0</v>
      </c>
      <c r="AG358" s="77">
        <v>0.89200000000000002</v>
      </c>
      <c r="AH358" s="78">
        <v>1.1547777777777777</v>
      </c>
      <c r="AI358" s="435">
        <f t="shared" si="216"/>
        <v>0</v>
      </c>
      <c r="AJ358" s="441">
        <f t="shared" si="217"/>
        <v>0</v>
      </c>
      <c r="AK358" s="441">
        <f t="shared" si="218"/>
        <v>0</v>
      </c>
      <c r="AL358" s="441">
        <f t="shared" si="218"/>
        <v>0</v>
      </c>
      <c r="AM358" s="441">
        <f t="shared" si="218"/>
        <v>0</v>
      </c>
      <c r="AN358" s="441">
        <f t="shared" si="218"/>
        <v>0</v>
      </c>
      <c r="AO358" s="441">
        <f t="shared" si="218"/>
        <v>0</v>
      </c>
      <c r="AP358" s="441">
        <f t="shared" si="218"/>
        <v>0</v>
      </c>
      <c r="AQ358" s="441">
        <f t="shared" si="218"/>
        <v>0</v>
      </c>
    </row>
    <row r="359" spans="1:43" s="36" customFormat="1" ht="13.5" customHeight="1" thickBot="1">
      <c r="A359" s="369" t="s">
        <v>383</v>
      </c>
      <c r="B359" s="369"/>
      <c r="C359" s="421" t="s">
        <v>1775</v>
      </c>
      <c r="D359" s="234">
        <v>4</v>
      </c>
      <c r="E359" s="259" t="s">
        <v>90</v>
      </c>
      <c r="F359" s="260" t="s">
        <v>111</v>
      </c>
      <c r="G359" s="260" t="s">
        <v>406</v>
      </c>
      <c r="H359" s="269"/>
      <c r="I359" s="269"/>
      <c r="J359" s="269">
        <v>4</v>
      </c>
      <c r="K359" s="269"/>
      <c r="L359" s="269"/>
      <c r="M359" s="269"/>
      <c r="N359" s="269"/>
      <c r="O359" s="372"/>
      <c r="P359" s="373"/>
      <c r="Q359" s="412"/>
      <c r="R359" s="413"/>
      <c r="S359" s="374"/>
      <c r="T359" s="375"/>
      <c r="U359" s="376"/>
      <c r="V359" s="377"/>
      <c r="W359" s="537"/>
      <c r="X359" s="378"/>
      <c r="Y359" s="379"/>
      <c r="Z359" s="380"/>
      <c r="AA359" s="381"/>
      <c r="AB359" s="382"/>
      <c r="AC359" s="383"/>
      <c r="AD359" s="384"/>
      <c r="AE359" s="87">
        <v>55</v>
      </c>
      <c r="AF359" s="187">
        <f t="shared" si="215"/>
        <v>0</v>
      </c>
      <c r="AG359" s="77">
        <v>1.58</v>
      </c>
      <c r="AH359" s="78">
        <v>1.8550000000000002</v>
      </c>
      <c r="AI359" s="435">
        <f t="shared" si="216"/>
        <v>0</v>
      </c>
      <c r="AJ359" s="441">
        <f t="shared" si="217"/>
        <v>0</v>
      </c>
      <c r="AK359" s="441">
        <f t="shared" si="218"/>
        <v>0</v>
      </c>
      <c r="AL359" s="441">
        <f t="shared" si="218"/>
        <v>0</v>
      </c>
      <c r="AM359" s="441">
        <f t="shared" si="218"/>
        <v>0</v>
      </c>
      <c r="AN359" s="441">
        <f t="shared" si="218"/>
        <v>0</v>
      </c>
      <c r="AO359" s="441">
        <f t="shared" si="218"/>
        <v>0</v>
      </c>
      <c r="AP359" s="441">
        <f t="shared" si="218"/>
        <v>0</v>
      </c>
      <c r="AQ359" s="441">
        <f t="shared" si="218"/>
        <v>0</v>
      </c>
    </row>
    <row r="360" spans="1:43" s="36" customFormat="1" ht="13.5" customHeight="1" thickBot="1">
      <c r="A360" s="369" t="s">
        <v>384</v>
      </c>
      <c r="B360" s="369"/>
      <c r="C360" s="421" t="s">
        <v>1776</v>
      </c>
      <c r="D360" s="234">
        <v>4</v>
      </c>
      <c r="E360" s="259" t="s">
        <v>90</v>
      </c>
      <c r="F360" s="260" t="s">
        <v>111</v>
      </c>
      <c r="G360" s="260" t="s">
        <v>262</v>
      </c>
      <c r="H360" s="269"/>
      <c r="I360" s="269"/>
      <c r="J360" s="269">
        <v>4</v>
      </c>
      <c r="K360" s="269"/>
      <c r="L360" s="269"/>
      <c r="M360" s="269"/>
      <c r="N360" s="269"/>
      <c r="O360" s="372"/>
      <c r="P360" s="373"/>
      <c r="Q360" s="412"/>
      <c r="R360" s="413"/>
      <c r="S360" s="374"/>
      <c r="T360" s="375"/>
      <c r="U360" s="376"/>
      <c r="V360" s="377"/>
      <c r="W360" s="537"/>
      <c r="X360" s="378"/>
      <c r="Y360" s="379"/>
      <c r="Z360" s="380"/>
      <c r="AA360" s="381"/>
      <c r="AB360" s="382"/>
      <c r="AC360" s="383"/>
      <c r="AD360" s="384"/>
      <c r="AE360" s="87">
        <v>40</v>
      </c>
      <c r="AF360" s="187">
        <f t="shared" si="215"/>
        <v>0</v>
      </c>
      <c r="AG360" s="77">
        <v>0.95199999999999996</v>
      </c>
      <c r="AH360" s="78">
        <v>1.2270000000000001</v>
      </c>
      <c r="AI360" s="435">
        <f t="shared" si="216"/>
        <v>0</v>
      </c>
      <c r="AJ360" s="441">
        <f t="shared" si="217"/>
        <v>0</v>
      </c>
      <c r="AK360" s="441">
        <f t="shared" si="218"/>
        <v>0</v>
      </c>
      <c r="AL360" s="441">
        <f t="shared" si="218"/>
        <v>0</v>
      </c>
      <c r="AM360" s="441">
        <f t="shared" si="218"/>
        <v>0</v>
      </c>
      <c r="AN360" s="441">
        <f t="shared" si="218"/>
        <v>0</v>
      </c>
      <c r="AO360" s="441">
        <f t="shared" si="218"/>
        <v>0</v>
      </c>
      <c r="AP360" s="441">
        <f t="shared" si="218"/>
        <v>0</v>
      </c>
      <c r="AQ360" s="441">
        <f t="shared" si="218"/>
        <v>0</v>
      </c>
    </row>
    <row r="361" spans="1:43" s="36" customFormat="1" ht="13.5" customHeight="1" thickBot="1">
      <c r="A361" s="369" t="s">
        <v>385</v>
      </c>
      <c r="B361" s="369"/>
      <c r="C361" s="421" t="s">
        <v>1777</v>
      </c>
      <c r="D361" s="234">
        <v>4</v>
      </c>
      <c r="E361" s="259" t="s">
        <v>241</v>
      </c>
      <c r="F361" s="260" t="s">
        <v>111</v>
      </c>
      <c r="G361" s="260" t="s">
        <v>1453</v>
      </c>
      <c r="H361" s="269"/>
      <c r="I361" s="269"/>
      <c r="J361" s="269"/>
      <c r="K361" s="269">
        <v>4</v>
      </c>
      <c r="L361" s="269"/>
      <c r="M361" s="269"/>
      <c r="N361" s="269"/>
      <c r="O361" s="372"/>
      <c r="P361" s="373"/>
      <c r="Q361" s="412"/>
      <c r="R361" s="413"/>
      <c r="S361" s="374"/>
      <c r="T361" s="375"/>
      <c r="U361" s="376"/>
      <c r="V361" s="377"/>
      <c r="W361" s="537"/>
      <c r="X361" s="378"/>
      <c r="Y361" s="379"/>
      <c r="Z361" s="380"/>
      <c r="AA361" s="381"/>
      <c r="AB361" s="382"/>
      <c r="AC361" s="383"/>
      <c r="AD361" s="384"/>
      <c r="AE361" s="87">
        <v>90</v>
      </c>
      <c r="AF361" s="187">
        <f t="shared" si="215"/>
        <v>0</v>
      </c>
      <c r="AG361" s="77">
        <v>4.0880000000000001</v>
      </c>
      <c r="AH361" s="78">
        <v>4.4729999999999999</v>
      </c>
      <c r="AI361" s="435">
        <f t="shared" si="216"/>
        <v>0</v>
      </c>
      <c r="AJ361" s="441">
        <f t="shared" si="217"/>
        <v>0</v>
      </c>
      <c r="AK361" s="441">
        <f t="shared" si="218"/>
        <v>0</v>
      </c>
      <c r="AL361" s="441">
        <f t="shared" si="218"/>
        <v>0</v>
      </c>
      <c r="AM361" s="441">
        <f t="shared" si="218"/>
        <v>0</v>
      </c>
      <c r="AN361" s="441">
        <f t="shared" si="218"/>
        <v>0</v>
      </c>
      <c r="AO361" s="441">
        <f t="shared" si="218"/>
        <v>0</v>
      </c>
      <c r="AP361" s="441">
        <f t="shared" si="218"/>
        <v>0</v>
      </c>
      <c r="AQ361" s="441">
        <f t="shared" si="218"/>
        <v>0</v>
      </c>
    </row>
    <row r="362" spans="1:43" s="36" customFormat="1" ht="13.5" customHeight="1" thickBot="1">
      <c r="A362" s="369" t="s">
        <v>386</v>
      </c>
      <c r="B362" s="430"/>
      <c r="C362" s="421" t="s">
        <v>1778</v>
      </c>
      <c r="D362" s="234">
        <v>4</v>
      </c>
      <c r="E362" s="259" t="s">
        <v>92</v>
      </c>
      <c r="F362" s="260" t="s">
        <v>111</v>
      </c>
      <c r="G362" s="260" t="s">
        <v>1453</v>
      </c>
      <c r="H362" s="269"/>
      <c r="I362" s="269"/>
      <c r="J362" s="269"/>
      <c r="K362" s="269"/>
      <c r="L362" s="269">
        <v>4</v>
      </c>
      <c r="M362" s="269"/>
      <c r="N362" s="269"/>
      <c r="O362" s="372"/>
      <c r="P362" s="373"/>
      <c r="Q362" s="412"/>
      <c r="R362" s="413"/>
      <c r="S362" s="374"/>
      <c r="T362" s="375"/>
      <c r="U362" s="376"/>
      <c r="V362" s="377"/>
      <c r="W362" s="537"/>
      <c r="X362" s="378"/>
      <c r="Y362" s="379"/>
      <c r="Z362" s="380"/>
      <c r="AA362" s="381"/>
      <c r="AB362" s="382"/>
      <c r="AC362" s="383"/>
      <c r="AD362" s="384"/>
      <c r="AE362" s="87">
        <v>110</v>
      </c>
      <c r="AF362" s="187">
        <f t="shared" si="215"/>
        <v>0</v>
      </c>
      <c r="AG362" s="77">
        <v>6.12</v>
      </c>
      <c r="AH362" s="78">
        <v>6.5783333333333331</v>
      </c>
      <c r="AI362" s="435">
        <f t="shared" si="216"/>
        <v>0</v>
      </c>
      <c r="AJ362" s="441">
        <f t="shared" si="217"/>
        <v>0</v>
      </c>
      <c r="AK362" s="441">
        <f t="shared" si="218"/>
        <v>0</v>
      </c>
      <c r="AL362" s="441">
        <f t="shared" si="218"/>
        <v>0</v>
      </c>
      <c r="AM362" s="441">
        <f t="shared" si="218"/>
        <v>0</v>
      </c>
      <c r="AN362" s="441">
        <f t="shared" si="218"/>
        <v>0</v>
      </c>
      <c r="AO362" s="441">
        <f t="shared" si="218"/>
        <v>0</v>
      </c>
      <c r="AP362" s="441">
        <f t="shared" si="218"/>
        <v>0</v>
      </c>
      <c r="AQ362" s="441">
        <f t="shared" si="218"/>
        <v>0</v>
      </c>
    </row>
    <row r="363" spans="1:43" s="21" customFormat="1" ht="66.599999999999994" thickBot="1">
      <c r="A363" s="428" t="s">
        <v>1938</v>
      </c>
      <c r="B363" s="218" t="s">
        <v>1862</v>
      </c>
      <c r="C363" s="429" t="str">
        <f>C3</f>
        <v>Picture</v>
      </c>
      <c r="D363" s="385" t="s">
        <v>3</v>
      </c>
      <c r="E363" s="385" t="s">
        <v>4</v>
      </c>
      <c r="F363" s="218" t="s">
        <v>5</v>
      </c>
      <c r="G363" s="218" t="s">
        <v>253</v>
      </c>
      <c r="H363" s="385" t="s">
        <v>88</v>
      </c>
      <c r="I363" s="385" t="s">
        <v>89</v>
      </c>
      <c r="J363" s="385" t="s">
        <v>90</v>
      </c>
      <c r="K363" s="385" t="s">
        <v>91</v>
      </c>
      <c r="L363" s="385" t="s">
        <v>92</v>
      </c>
      <c r="M363" s="385" t="s">
        <v>93</v>
      </c>
      <c r="N363" s="385" t="s">
        <v>94</v>
      </c>
      <c r="O363" s="253" t="s">
        <v>95</v>
      </c>
      <c r="P363" s="221" t="s">
        <v>96</v>
      </c>
      <c r="Q363" s="394" t="s">
        <v>1456</v>
      </c>
      <c r="R363" s="396" t="s">
        <v>97</v>
      </c>
      <c r="S363" s="224" t="s">
        <v>98</v>
      </c>
      <c r="T363" s="225" t="s">
        <v>99</v>
      </c>
      <c r="U363" s="226" t="s">
        <v>100</v>
      </c>
      <c r="V363" s="254" t="s">
        <v>1797</v>
      </c>
      <c r="W363" s="538" t="s">
        <v>1941</v>
      </c>
      <c r="X363" s="227" t="s">
        <v>102</v>
      </c>
      <c r="Y363" s="228" t="s">
        <v>15</v>
      </c>
      <c r="Z363" s="229" t="s">
        <v>104</v>
      </c>
      <c r="AA363" s="255" t="s">
        <v>105</v>
      </c>
      <c r="AB363" s="256" t="s">
        <v>106</v>
      </c>
      <c r="AC363" s="257" t="s">
        <v>107</v>
      </c>
      <c r="AD363" s="258" t="s">
        <v>108</v>
      </c>
      <c r="AE363" s="135" t="s">
        <v>256</v>
      </c>
      <c r="AF363" s="96" t="s">
        <v>18</v>
      </c>
      <c r="AG363" s="95" t="s">
        <v>19</v>
      </c>
      <c r="AH363" s="95" t="s">
        <v>20</v>
      </c>
      <c r="AI363" s="437" t="s">
        <v>21</v>
      </c>
      <c r="AJ363" s="438" t="s">
        <v>1485</v>
      </c>
      <c r="AK363" s="439" t="s">
        <v>1790</v>
      </c>
      <c r="AL363" s="439" t="s">
        <v>1791</v>
      </c>
      <c r="AM363" s="439" t="s">
        <v>1792</v>
      </c>
      <c r="AN363" s="439" t="s">
        <v>1793</v>
      </c>
      <c r="AO363" s="439" t="s">
        <v>1794</v>
      </c>
      <c r="AP363" s="439" t="s">
        <v>1795</v>
      </c>
      <c r="AQ363" s="439" t="s">
        <v>1796</v>
      </c>
    </row>
    <row r="364" spans="1:43" s="36" customFormat="1" ht="13.5" customHeight="1" thickBot="1">
      <c r="A364" s="386" t="s">
        <v>387</v>
      </c>
      <c r="B364" s="369"/>
      <c r="C364" s="425" t="s">
        <v>1779</v>
      </c>
      <c r="D364" s="234">
        <v>6</v>
      </c>
      <c r="E364" s="260" t="s">
        <v>90</v>
      </c>
      <c r="F364" s="260" t="s">
        <v>111</v>
      </c>
      <c r="G364" s="260" t="s">
        <v>1454</v>
      </c>
      <c r="H364" s="261"/>
      <c r="I364" s="261"/>
      <c r="J364" s="261">
        <v>6</v>
      </c>
      <c r="K364" s="261"/>
      <c r="L364" s="261"/>
      <c r="M364" s="261"/>
      <c r="N364" s="261"/>
      <c r="O364" s="372"/>
      <c r="P364" s="373"/>
      <c r="Q364" s="412"/>
      <c r="R364" s="413"/>
      <c r="S364" s="374"/>
      <c r="T364" s="375"/>
      <c r="U364" s="376"/>
      <c r="V364" s="377"/>
      <c r="W364" s="537"/>
      <c r="X364" s="378"/>
      <c r="Y364" s="379"/>
      <c r="Z364" s="380"/>
      <c r="AA364" s="381"/>
      <c r="AB364" s="382"/>
      <c r="AC364" s="383"/>
      <c r="AD364" s="384"/>
      <c r="AE364" s="467">
        <v>82.5</v>
      </c>
      <c r="AF364" s="187">
        <f t="shared" ref="AF364:AF369" si="219">(O364*$AE364)+(P364*$AE364)+(R364*$AE364)+(S364*$AE364)+(T364*$AE364)+(U364*$AE364)+(W364*$AE364)+(X364*$AE364)+(Y364*$AE364)+(AA364*$AE364)+(AB364*$AE364)+(AC364*$AE364)+(AD364*$AE364)+(Q364*$AE364)+(V364*$AE364)+(Z364*$AE364)</f>
        <v>0</v>
      </c>
      <c r="AG364" s="141">
        <v>2.5</v>
      </c>
      <c r="AH364" s="142">
        <v>2.7907142857142859</v>
      </c>
      <c r="AI364" s="435">
        <f t="shared" ref="AI364:AI369" si="220">(O364*$D364)+(P364*$D364)+(R364*$D364)+(S364*$D364)+(T364*$D364)+(U364*$D364)+(W364*$D364)+(X364*$D364)+(Y364*$D364)+(AA364*$D364)+(AB364*$D364)+(AC364*$D364)+(AD364*$D364)+(V364*$D364)+(Q364*$D364)+(Z364*$D364)</f>
        <v>0</v>
      </c>
      <c r="AJ364" s="441">
        <f t="shared" ref="AJ364:AJ369" si="221">SUM(O364:AD364)</f>
        <v>0</v>
      </c>
      <c r="AK364" s="441">
        <f t="shared" ref="AK364:AQ369" si="222">$AJ364*H364</f>
        <v>0</v>
      </c>
      <c r="AL364" s="441">
        <f t="shared" si="222"/>
        <v>0</v>
      </c>
      <c r="AM364" s="441">
        <f t="shared" si="222"/>
        <v>0</v>
      </c>
      <c r="AN364" s="441">
        <f t="shared" si="222"/>
        <v>0</v>
      </c>
      <c r="AO364" s="441">
        <f t="shared" si="222"/>
        <v>0</v>
      </c>
      <c r="AP364" s="441">
        <f t="shared" si="222"/>
        <v>0</v>
      </c>
      <c r="AQ364" s="441">
        <f t="shared" si="222"/>
        <v>0</v>
      </c>
    </row>
    <row r="365" spans="1:43" s="36" customFormat="1" ht="13.5" customHeight="1" thickBot="1">
      <c r="A365" s="369" t="s">
        <v>388</v>
      </c>
      <c r="B365" s="369"/>
      <c r="C365" s="426" t="s">
        <v>1780</v>
      </c>
      <c r="D365" s="234">
        <v>6</v>
      </c>
      <c r="E365" s="259" t="s">
        <v>90</v>
      </c>
      <c r="F365" s="260" t="s">
        <v>111</v>
      </c>
      <c r="G365" s="260" t="s">
        <v>1454</v>
      </c>
      <c r="H365" s="269"/>
      <c r="I365" s="269"/>
      <c r="J365" s="269">
        <v>6</v>
      </c>
      <c r="K365" s="269"/>
      <c r="L365" s="269"/>
      <c r="M365" s="269"/>
      <c r="N365" s="269"/>
      <c r="O365" s="372"/>
      <c r="P365" s="373"/>
      <c r="Q365" s="412"/>
      <c r="R365" s="413"/>
      <c r="S365" s="374"/>
      <c r="T365" s="375"/>
      <c r="U365" s="376"/>
      <c r="V365" s="377"/>
      <c r="W365" s="537"/>
      <c r="X365" s="378"/>
      <c r="Y365" s="379"/>
      <c r="Z365" s="380"/>
      <c r="AA365" s="381"/>
      <c r="AB365" s="382"/>
      <c r="AC365" s="383"/>
      <c r="AD365" s="384"/>
      <c r="AE365" s="467">
        <v>82.5</v>
      </c>
      <c r="AF365" s="187">
        <f t="shared" si="219"/>
        <v>0</v>
      </c>
      <c r="AG365" s="77">
        <v>2.9</v>
      </c>
      <c r="AH365" s="78">
        <v>3.1907142857142858</v>
      </c>
      <c r="AI365" s="435">
        <f t="shared" si="220"/>
        <v>0</v>
      </c>
      <c r="AJ365" s="441">
        <f t="shared" si="221"/>
        <v>0</v>
      </c>
      <c r="AK365" s="441">
        <f t="shared" si="222"/>
        <v>0</v>
      </c>
      <c r="AL365" s="441">
        <f t="shared" si="222"/>
        <v>0</v>
      </c>
      <c r="AM365" s="441">
        <f t="shared" si="222"/>
        <v>0</v>
      </c>
      <c r="AN365" s="441">
        <f t="shared" si="222"/>
        <v>0</v>
      </c>
      <c r="AO365" s="441">
        <f t="shared" si="222"/>
        <v>0</v>
      </c>
      <c r="AP365" s="441">
        <f t="shared" si="222"/>
        <v>0</v>
      </c>
      <c r="AQ365" s="441">
        <f t="shared" si="222"/>
        <v>0</v>
      </c>
    </row>
    <row r="366" spans="1:43" s="36" customFormat="1" ht="13.5" customHeight="1" thickBot="1">
      <c r="A366" s="369" t="s">
        <v>389</v>
      </c>
      <c r="B366" s="369"/>
      <c r="C366" s="426" t="s">
        <v>1781</v>
      </c>
      <c r="D366" s="234">
        <v>6</v>
      </c>
      <c r="E366" s="259" t="s">
        <v>90</v>
      </c>
      <c r="F366" s="260" t="s">
        <v>111</v>
      </c>
      <c r="G366" s="260" t="s">
        <v>1454</v>
      </c>
      <c r="H366" s="269"/>
      <c r="I366" s="269"/>
      <c r="J366" s="269">
        <v>6</v>
      </c>
      <c r="K366" s="269"/>
      <c r="L366" s="269"/>
      <c r="M366" s="269"/>
      <c r="N366" s="269"/>
      <c r="O366" s="372"/>
      <c r="P366" s="373"/>
      <c r="Q366" s="412"/>
      <c r="R366" s="413"/>
      <c r="S366" s="374"/>
      <c r="T366" s="375"/>
      <c r="U366" s="376"/>
      <c r="V366" s="377"/>
      <c r="W366" s="537"/>
      <c r="X366" s="378"/>
      <c r="Y366" s="379"/>
      <c r="Z366" s="380"/>
      <c r="AA366" s="381"/>
      <c r="AB366" s="382"/>
      <c r="AC366" s="383"/>
      <c r="AD366" s="384"/>
      <c r="AE366" s="467">
        <v>82.5</v>
      </c>
      <c r="AF366" s="187">
        <f t="shared" si="219"/>
        <v>0</v>
      </c>
      <c r="AG366" s="77">
        <v>2.6</v>
      </c>
      <c r="AH366" s="78">
        <v>2.890714285714286</v>
      </c>
      <c r="AI366" s="435">
        <f t="shared" si="220"/>
        <v>0</v>
      </c>
      <c r="AJ366" s="441">
        <f t="shared" si="221"/>
        <v>0</v>
      </c>
      <c r="AK366" s="441">
        <f t="shared" si="222"/>
        <v>0</v>
      </c>
      <c r="AL366" s="441">
        <f t="shared" si="222"/>
        <v>0</v>
      </c>
      <c r="AM366" s="441">
        <f t="shared" si="222"/>
        <v>0</v>
      </c>
      <c r="AN366" s="441">
        <f t="shared" si="222"/>
        <v>0</v>
      </c>
      <c r="AO366" s="441">
        <f t="shared" si="222"/>
        <v>0</v>
      </c>
      <c r="AP366" s="441">
        <f t="shared" si="222"/>
        <v>0</v>
      </c>
      <c r="AQ366" s="441">
        <f t="shared" si="222"/>
        <v>0</v>
      </c>
    </row>
    <row r="367" spans="1:43" s="36" customFormat="1" ht="13.5" customHeight="1" thickBot="1">
      <c r="A367" s="369" t="s">
        <v>390</v>
      </c>
      <c r="B367" s="369"/>
      <c r="C367" s="426" t="s">
        <v>1782</v>
      </c>
      <c r="D367" s="234">
        <v>26</v>
      </c>
      <c r="E367" s="259" t="s">
        <v>90</v>
      </c>
      <c r="F367" s="260" t="s">
        <v>111</v>
      </c>
      <c r="G367" s="260" t="s">
        <v>1454</v>
      </c>
      <c r="H367" s="269"/>
      <c r="I367" s="269"/>
      <c r="J367" s="269">
        <v>26</v>
      </c>
      <c r="K367" s="269"/>
      <c r="L367" s="269"/>
      <c r="M367" s="269"/>
      <c r="N367" s="269"/>
      <c r="O367" s="372"/>
      <c r="P367" s="373"/>
      <c r="Q367" s="412"/>
      <c r="R367" s="413"/>
      <c r="S367" s="374"/>
      <c r="T367" s="375"/>
      <c r="U367" s="376"/>
      <c r="V367" s="377"/>
      <c r="W367" s="537"/>
      <c r="X367" s="378"/>
      <c r="Y367" s="379"/>
      <c r="Z367" s="380"/>
      <c r="AA367" s="381"/>
      <c r="AB367" s="382"/>
      <c r="AC367" s="383"/>
      <c r="AD367" s="384"/>
      <c r="AE367" s="467">
        <v>170</v>
      </c>
      <c r="AF367" s="187">
        <f t="shared" si="219"/>
        <v>0</v>
      </c>
      <c r="AG367" s="77">
        <v>5.9</v>
      </c>
      <c r="AH367" s="78">
        <v>6.5233333333333334</v>
      </c>
      <c r="AI367" s="435">
        <f t="shared" si="220"/>
        <v>0</v>
      </c>
      <c r="AJ367" s="441">
        <f t="shared" si="221"/>
        <v>0</v>
      </c>
      <c r="AK367" s="441">
        <f t="shared" si="222"/>
        <v>0</v>
      </c>
      <c r="AL367" s="441">
        <f t="shared" si="222"/>
        <v>0</v>
      </c>
      <c r="AM367" s="441">
        <f t="shared" si="222"/>
        <v>0</v>
      </c>
      <c r="AN367" s="441">
        <f t="shared" si="222"/>
        <v>0</v>
      </c>
      <c r="AO367" s="441">
        <f t="shared" si="222"/>
        <v>0</v>
      </c>
      <c r="AP367" s="441">
        <f t="shared" si="222"/>
        <v>0</v>
      </c>
      <c r="AQ367" s="441">
        <f t="shared" si="222"/>
        <v>0</v>
      </c>
    </row>
    <row r="368" spans="1:43" s="36" customFormat="1" ht="12.75" customHeight="1" thickBot="1">
      <c r="A368" s="369" t="s">
        <v>391</v>
      </c>
      <c r="B368" s="369"/>
      <c r="C368" s="426" t="s">
        <v>1779</v>
      </c>
      <c r="D368" s="234">
        <v>10</v>
      </c>
      <c r="E368" s="259" t="s">
        <v>91</v>
      </c>
      <c r="F368" s="260" t="s">
        <v>111</v>
      </c>
      <c r="G368" s="260" t="s">
        <v>1454</v>
      </c>
      <c r="H368" s="269"/>
      <c r="I368" s="269"/>
      <c r="J368" s="269"/>
      <c r="K368" s="269">
        <v>10</v>
      </c>
      <c r="L368" s="269"/>
      <c r="M368" s="269"/>
      <c r="N368" s="269"/>
      <c r="O368" s="372"/>
      <c r="P368" s="373"/>
      <c r="Q368" s="412"/>
      <c r="R368" s="413"/>
      <c r="S368" s="374"/>
      <c r="T368" s="375"/>
      <c r="U368" s="376"/>
      <c r="V368" s="377"/>
      <c r="W368" s="537"/>
      <c r="X368" s="378"/>
      <c r="Y368" s="379"/>
      <c r="Z368" s="380"/>
      <c r="AA368" s="381"/>
      <c r="AB368" s="382"/>
      <c r="AC368" s="383"/>
      <c r="AD368" s="384"/>
      <c r="AE368" s="467">
        <v>180</v>
      </c>
      <c r="AF368" s="187">
        <f t="shared" si="219"/>
        <v>0</v>
      </c>
      <c r="AG368" s="77">
        <v>8.3000000000000007</v>
      </c>
      <c r="AH368" s="78">
        <v>8.6</v>
      </c>
      <c r="AI368" s="435">
        <f t="shared" si="220"/>
        <v>0</v>
      </c>
      <c r="AJ368" s="441">
        <f t="shared" si="221"/>
        <v>0</v>
      </c>
      <c r="AK368" s="441">
        <f t="shared" si="222"/>
        <v>0</v>
      </c>
      <c r="AL368" s="441">
        <f t="shared" si="222"/>
        <v>0</v>
      </c>
      <c r="AM368" s="441">
        <f t="shared" si="222"/>
        <v>0</v>
      </c>
      <c r="AN368" s="441">
        <f t="shared" si="222"/>
        <v>0</v>
      </c>
      <c r="AO368" s="441">
        <f t="shared" si="222"/>
        <v>0</v>
      </c>
      <c r="AP368" s="441">
        <f t="shared" si="222"/>
        <v>0</v>
      </c>
      <c r="AQ368" s="441">
        <f t="shared" si="222"/>
        <v>0</v>
      </c>
    </row>
    <row r="369" spans="1:43" s="36" customFormat="1" ht="13.5" customHeight="1" thickBot="1">
      <c r="A369" s="369" t="s">
        <v>1451</v>
      </c>
      <c r="B369" s="369"/>
      <c r="C369" s="427" t="s">
        <v>1783</v>
      </c>
      <c r="D369" s="234">
        <v>10</v>
      </c>
      <c r="E369" s="259" t="s">
        <v>91</v>
      </c>
      <c r="F369" s="260" t="s">
        <v>111</v>
      </c>
      <c r="G369" s="260" t="s">
        <v>1454</v>
      </c>
      <c r="H369" s="387"/>
      <c r="I369" s="387"/>
      <c r="J369" s="387"/>
      <c r="K369" s="387">
        <v>10</v>
      </c>
      <c r="L369" s="387"/>
      <c r="M369" s="387"/>
      <c r="N369" s="387"/>
      <c r="O369" s="372"/>
      <c r="P369" s="373"/>
      <c r="Q369" s="412"/>
      <c r="R369" s="413"/>
      <c r="S369" s="374"/>
      <c r="T369" s="375"/>
      <c r="U369" s="376"/>
      <c r="V369" s="377"/>
      <c r="W369" s="537"/>
      <c r="X369" s="378"/>
      <c r="Y369" s="379"/>
      <c r="Z369" s="380"/>
      <c r="AA369" s="381"/>
      <c r="AB369" s="382"/>
      <c r="AC369" s="383"/>
      <c r="AD369" s="384"/>
      <c r="AE369" s="467">
        <v>180</v>
      </c>
      <c r="AF369" s="187">
        <f t="shared" si="219"/>
        <v>0</v>
      </c>
      <c r="AG369" s="151">
        <v>9</v>
      </c>
      <c r="AH369" s="152">
        <v>9.6999999999999993</v>
      </c>
      <c r="AI369" s="435">
        <f t="shared" si="220"/>
        <v>0</v>
      </c>
      <c r="AJ369" s="441">
        <f t="shared" si="221"/>
        <v>0</v>
      </c>
      <c r="AK369" s="441">
        <f t="shared" si="222"/>
        <v>0</v>
      </c>
      <c r="AL369" s="441">
        <f t="shared" si="222"/>
        <v>0</v>
      </c>
      <c r="AM369" s="441">
        <f t="shared" si="222"/>
        <v>0</v>
      </c>
      <c r="AN369" s="441">
        <f t="shared" si="222"/>
        <v>0</v>
      </c>
      <c r="AO369" s="441">
        <f t="shared" si="222"/>
        <v>0</v>
      </c>
      <c r="AP369" s="441">
        <f t="shared" si="222"/>
        <v>0</v>
      </c>
      <c r="AQ369" s="441">
        <f t="shared" si="222"/>
        <v>0</v>
      </c>
    </row>
    <row r="370" spans="1:43" ht="27" customHeight="1">
      <c r="A370" s="36"/>
      <c r="B370" s="36"/>
      <c r="C370" s="36"/>
      <c r="D370" s="36"/>
      <c r="E370" s="36"/>
      <c r="F370" s="36"/>
      <c r="G370" s="36"/>
      <c r="H370" s="388"/>
      <c r="I370" s="36"/>
      <c r="J370" s="36"/>
      <c r="K370" s="36"/>
      <c r="L370" s="36"/>
      <c r="M370" s="36"/>
      <c r="N370" s="36"/>
      <c r="O370" s="36">
        <f t="shared" ref="O370:AC370" si="223">SUM(O37:O369)+SUM(O5:O36)</f>
        <v>0</v>
      </c>
      <c r="P370" s="36">
        <f t="shared" si="223"/>
        <v>0</v>
      </c>
      <c r="Q370" s="36">
        <f t="shared" si="223"/>
        <v>0</v>
      </c>
      <c r="R370" s="36">
        <f t="shared" si="223"/>
        <v>0</v>
      </c>
      <c r="S370" s="36">
        <f t="shared" si="223"/>
        <v>0</v>
      </c>
      <c r="T370" s="36">
        <f t="shared" si="223"/>
        <v>0</v>
      </c>
      <c r="U370" s="36">
        <f t="shared" si="223"/>
        <v>0</v>
      </c>
      <c r="V370" s="36">
        <f t="shared" si="223"/>
        <v>0</v>
      </c>
      <c r="W370" s="36">
        <f t="shared" si="223"/>
        <v>0</v>
      </c>
      <c r="X370" s="36">
        <f t="shared" si="223"/>
        <v>0</v>
      </c>
      <c r="Y370" s="36">
        <f t="shared" si="223"/>
        <v>0</v>
      </c>
      <c r="Z370" s="36">
        <f t="shared" si="223"/>
        <v>0</v>
      </c>
      <c r="AA370" s="36">
        <f t="shared" si="223"/>
        <v>0</v>
      </c>
      <c r="AB370" s="36">
        <f t="shared" si="223"/>
        <v>0</v>
      </c>
      <c r="AC370" s="36">
        <f t="shared" si="223"/>
        <v>0</v>
      </c>
      <c r="AD370" s="154" t="s">
        <v>275</v>
      </c>
      <c r="AE370" s="157">
        <f>SUMIF(F87:F369,"PE",AF87:AF369)</f>
        <v>0</v>
      </c>
      <c r="AF370" s="36"/>
      <c r="AI370" s="157">
        <f>SUMIF(F87:F369,"PE",AI87:AI369)</f>
        <v>0</v>
      </c>
      <c r="AJ370" s="157">
        <f>SUMIF(F87:F369,"PE",AJ87:AJ369)</f>
        <v>0</v>
      </c>
      <c r="AK370" s="441"/>
      <c r="AL370" s="176"/>
      <c r="AM370" s="176"/>
      <c r="AN370" s="176"/>
      <c r="AO370" s="176"/>
      <c r="AP370" s="176"/>
      <c r="AQ370" s="176"/>
    </row>
    <row r="371" spans="1:43" ht="13.5" customHeight="1">
      <c r="P371" s="36"/>
      <c r="Q371" s="36"/>
      <c r="R371" s="36"/>
      <c r="S371" s="36"/>
      <c r="V371" s="36"/>
      <c r="W371" s="36"/>
      <c r="X371" s="36"/>
      <c r="Y371" s="36"/>
      <c r="Z371" s="36"/>
      <c r="AA371" s="36"/>
      <c r="AB371" s="36"/>
      <c r="AC371" s="36"/>
      <c r="AD371" s="449" t="s">
        <v>1798</v>
      </c>
      <c r="AE371" s="157">
        <f>SUM(AF38:AF84)</f>
        <v>0</v>
      </c>
      <c r="AF371" s="36"/>
      <c r="AI371" s="157">
        <f>SUM(AI38:AI84)</f>
        <v>0</v>
      </c>
      <c r="AJ371" s="157">
        <f>SUM(AJ38:AJ84)</f>
        <v>0</v>
      </c>
      <c r="AK371">
        <f t="shared" ref="AK371:AQ371" si="224">SUM(AK37:AK370)</f>
        <v>0</v>
      </c>
      <c r="AL371">
        <f t="shared" si="224"/>
        <v>0</v>
      </c>
      <c r="AM371">
        <f t="shared" si="224"/>
        <v>0</v>
      </c>
      <c r="AN371">
        <f t="shared" si="224"/>
        <v>0</v>
      </c>
      <c r="AO371">
        <f t="shared" si="224"/>
        <v>0</v>
      </c>
      <c r="AP371">
        <f t="shared" si="224"/>
        <v>0</v>
      </c>
      <c r="AQ371">
        <f t="shared" si="224"/>
        <v>0</v>
      </c>
    </row>
    <row r="372" spans="1:43" ht="13.5" customHeight="1">
      <c r="P372" s="36"/>
      <c r="Q372" s="36"/>
      <c r="R372" s="36"/>
      <c r="S372" s="36"/>
      <c r="V372" s="36"/>
      <c r="W372" s="36"/>
      <c r="X372" s="36"/>
      <c r="Y372" s="36"/>
      <c r="Z372" s="36"/>
      <c r="AA372" s="36"/>
      <c r="AB372" s="36"/>
      <c r="AC372" s="36"/>
      <c r="AD372" s="156" t="s">
        <v>276</v>
      </c>
      <c r="AE372" s="157">
        <f>SUMIF(F87:F369,"PU",AF87:AF369)</f>
        <v>0</v>
      </c>
      <c r="AF372" s="36"/>
      <c r="AI372" s="157">
        <f>SUMIF(F87:F369,"PU",AI87:AI369)</f>
        <v>0</v>
      </c>
      <c r="AJ372" s="157">
        <f>SUMIF(F87:F369,"PU",AJ87:AJ369)</f>
        <v>0</v>
      </c>
    </row>
    <row r="373" spans="1:43" ht="13.5" customHeight="1">
      <c r="P373" s="36"/>
      <c r="Q373" s="36"/>
      <c r="R373" s="36"/>
      <c r="S373" s="36"/>
      <c r="V373" s="36"/>
      <c r="W373" s="36"/>
      <c r="X373" s="36"/>
      <c r="Y373" s="36"/>
      <c r="Z373" s="36"/>
      <c r="AA373" s="36"/>
      <c r="AB373" s="36"/>
      <c r="AC373" s="36"/>
      <c r="AD373" s="158" t="s">
        <v>1947</v>
      </c>
      <c r="AE373" s="157">
        <f>SUM(AF5:AF35)</f>
        <v>0</v>
      </c>
      <c r="AF373" s="36"/>
      <c r="AI373" s="157">
        <f>SUM(AI5:AI35)</f>
        <v>0</v>
      </c>
      <c r="AJ373" s="157">
        <f>SUM(AJ5:AJ35)</f>
        <v>0</v>
      </c>
    </row>
    <row r="374" spans="1:43" ht="13.5" customHeight="1" thickBot="1">
      <c r="P374" s="36"/>
      <c r="Q374" s="36"/>
      <c r="R374" s="36"/>
      <c r="S374" s="36"/>
      <c r="V374" s="36"/>
      <c r="W374" s="36"/>
      <c r="X374" s="36"/>
      <c r="Y374" s="36"/>
      <c r="Z374" s="36"/>
      <c r="AA374" s="36"/>
      <c r="AB374" s="36"/>
      <c r="AC374" s="36"/>
      <c r="AD374" s="100"/>
      <c r="AE374" s="100"/>
      <c r="AF374" s="36"/>
      <c r="AG374" s="36"/>
      <c r="AH374" s="36"/>
      <c r="AJ374" s="389"/>
    </row>
    <row r="375" spans="1:43" ht="13.5" customHeight="1">
      <c r="P375" s="36"/>
      <c r="Q375" s="36"/>
      <c r="R375" s="36"/>
      <c r="S375" s="36"/>
      <c r="V375" s="36"/>
      <c r="W375" s="36"/>
      <c r="X375" s="36"/>
      <c r="Y375" s="36"/>
      <c r="Z375" s="36"/>
      <c r="AA375" s="36"/>
      <c r="AB375" s="36"/>
      <c r="AC375" s="36"/>
      <c r="AD375" s="154" t="s">
        <v>248</v>
      </c>
      <c r="AE375" s="161"/>
      <c r="AF375" s="36"/>
      <c r="AG375" s="36"/>
      <c r="AH375" s="36"/>
    </row>
    <row r="376" spans="1:43" ht="13.5" customHeight="1">
      <c r="P376" s="36"/>
      <c r="Q376" s="36"/>
      <c r="R376" s="36"/>
      <c r="S376" s="36"/>
      <c r="V376" s="36"/>
      <c r="W376" s="36"/>
      <c r="X376" s="36"/>
      <c r="Y376" s="36"/>
      <c r="Z376" s="36"/>
      <c r="AA376" s="36"/>
      <c r="AB376" s="36"/>
      <c r="AC376" s="36"/>
      <c r="AD376" s="156" t="s">
        <v>1857</v>
      </c>
      <c r="AE376" s="162"/>
      <c r="AF376" s="36"/>
      <c r="AG376" s="36"/>
      <c r="AH376" s="36"/>
    </row>
    <row r="377" spans="1:43" ht="13.5" customHeight="1">
      <c r="P377" s="36"/>
      <c r="Q377" s="36"/>
      <c r="R377" s="36"/>
      <c r="S377" s="36"/>
      <c r="V377" s="36"/>
      <c r="W377" s="36"/>
      <c r="X377" s="36"/>
      <c r="Y377" s="36"/>
      <c r="Z377" s="36"/>
      <c r="AA377" s="36"/>
      <c r="AB377" s="36"/>
      <c r="AC377" s="36"/>
      <c r="AD377" s="156" t="s">
        <v>277</v>
      </c>
      <c r="AE377" s="162"/>
      <c r="AF377" s="36"/>
      <c r="AG377" s="36"/>
      <c r="AH377" s="36"/>
    </row>
    <row r="378" spans="1:43" ht="13.5" customHeight="1">
      <c r="P378" s="36"/>
      <c r="Q378" s="36"/>
      <c r="R378" s="36"/>
      <c r="S378" s="36"/>
      <c r="V378" s="36"/>
      <c r="W378" s="36"/>
      <c r="X378" s="36"/>
      <c r="Y378" s="36"/>
      <c r="Z378" s="36"/>
      <c r="AA378" s="36"/>
      <c r="AB378" s="36"/>
      <c r="AC378" s="36"/>
      <c r="AD378" s="158" t="s">
        <v>249</v>
      </c>
      <c r="AE378" s="162"/>
      <c r="AF378" s="36"/>
      <c r="AG378" s="36"/>
      <c r="AH378" s="36"/>
    </row>
    <row r="379" spans="1:43" ht="13.5" customHeight="1" thickBot="1">
      <c r="AB379"/>
      <c r="AC379"/>
      <c r="AD379" s="1"/>
      <c r="AE379" s="1"/>
    </row>
    <row r="380" spans="1:43" ht="12.75" customHeight="1">
      <c r="AB380"/>
      <c r="AC380"/>
      <c r="AD380" s="480" t="s">
        <v>279</v>
      </c>
      <c r="AE380" s="481">
        <f>AE370-(AE370*AE375/100)</f>
        <v>0</v>
      </c>
    </row>
    <row r="381" spans="1:43" ht="12.75" customHeight="1">
      <c r="AB381"/>
      <c r="AC381"/>
      <c r="AD381" s="156" t="s">
        <v>1858</v>
      </c>
      <c r="AE381" s="157">
        <f>AE371-(AE371*AE376/100)</f>
        <v>0</v>
      </c>
    </row>
    <row r="382" spans="1:43" ht="13.5" customHeight="1">
      <c r="AB382"/>
      <c r="AC382"/>
      <c r="AD382" s="156" t="s">
        <v>278</v>
      </c>
      <c r="AE382" s="157">
        <f>AE372-(AE372*AE377/100)</f>
        <v>0</v>
      </c>
    </row>
    <row r="383" spans="1:43" ht="13.5" customHeight="1">
      <c r="AB383"/>
      <c r="AC383"/>
      <c r="AD383" s="158" t="s">
        <v>251</v>
      </c>
      <c r="AE383" s="157">
        <f>AE373-(AE373*AE378/100)</f>
        <v>0</v>
      </c>
    </row>
  </sheetData>
  <sheetProtection insertColumns="0" insertRows="0" insertHyperlinks="0" deleteColumns="0" deleteRows="0" selectLockedCells="1" selectUnlockedCells="1"/>
  <mergeCells count="4">
    <mergeCell ref="A2:Q2"/>
    <mergeCell ref="R2:AA2"/>
    <mergeCell ref="A4:M4"/>
    <mergeCell ref="N4:Y4"/>
  </mergeCells>
  <phoneticPr fontId="12" type="noConversion"/>
  <hyperlinks>
    <hyperlink ref="C5" r:id="rId1" xr:uid="{47F1EC4A-A691-4820-AAC2-1D086BD35FD6}"/>
    <hyperlink ref="C7" r:id="rId2" xr:uid="{9F9EA7F1-1CBA-476A-854E-A4E25BCFBE22}"/>
    <hyperlink ref="C8" r:id="rId3" xr:uid="{08EBE082-59B5-49AE-932A-8D1D8E26E136}"/>
    <hyperlink ref="C9" r:id="rId4" xr:uid="{72D4FC9C-7A3B-4EF4-9F3E-91337A618A66}"/>
    <hyperlink ref="C10" r:id="rId5" xr:uid="{BADED94C-2C55-4644-B1AB-7482E0789804}"/>
    <hyperlink ref="C11" r:id="rId6" xr:uid="{46D62CF5-8183-4FB2-B04E-111E1917F048}"/>
    <hyperlink ref="C12" r:id="rId7" xr:uid="{4F6BAB55-76EC-41C0-AEF9-76EF748E34CC}"/>
    <hyperlink ref="C16" r:id="rId8" xr:uid="{C5F95087-3669-487C-B04B-2ABCD4AFB200}"/>
    <hyperlink ref="C17" r:id="rId9" xr:uid="{5721F47A-04AA-4663-9936-CD26A5D9FE30}"/>
    <hyperlink ref="C18" r:id="rId10" xr:uid="{840F59B3-9740-4BF9-ADD1-0200D9CAA177}"/>
    <hyperlink ref="C6" r:id="rId11" xr:uid="{5044EA19-7B50-4F9C-942A-3E9B52F4E6D7}"/>
    <hyperlink ref="C13" r:id="rId12" xr:uid="{CF979B3E-E419-48B2-A1B1-5729B965C65A}"/>
    <hyperlink ref="C14" r:id="rId13" xr:uid="{4D0BC78C-E404-4A86-9C0D-4BBBDD9070A2}"/>
    <hyperlink ref="C15" r:id="rId14" xr:uid="{9EE3085C-67C9-4EF8-BE00-C93BAC532E76}"/>
    <hyperlink ref="C19" r:id="rId15" xr:uid="{0189887E-BA7E-4008-B4A8-53070DFAD28A}"/>
    <hyperlink ref="C20" r:id="rId16" xr:uid="{89BD96E8-D940-4436-8238-C54722AD727D}"/>
    <hyperlink ref="C21" r:id="rId17" xr:uid="{1125F0BF-E58B-44EE-9341-9F3777D4AC06}"/>
    <hyperlink ref="C22" r:id="rId18" xr:uid="{00318854-FEE9-4349-B9C2-FD83D2384E0A}"/>
    <hyperlink ref="C23" r:id="rId19" xr:uid="{20A813A9-5A90-4739-82A5-81FFD83A7332}"/>
    <hyperlink ref="C24" r:id="rId20" xr:uid="{484257EB-B082-4C5D-B81B-34973B8E8DFA}"/>
    <hyperlink ref="C25" r:id="rId21" xr:uid="{0D03321C-5FCE-44F6-B6B5-D906824AFACD}"/>
    <hyperlink ref="C27" r:id="rId22" xr:uid="{5527649C-2D7D-47B8-A207-57884D1DF5D9}"/>
    <hyperlink ref="C26" r:id="rId23" xr:uid="{653E95B5-AE57-4178-844F-2967AAD1CE8F}"/>
    <hyperlink ref="C28" r:id="rId24" xr:uid="{B20F6248-FC72-41A1-B3AF-3668EC89B8EF}"/>
    <hyperlink ref="C87" r:id="rId25" xr:uid="{4B8C1B8B-AADA-4CCE-A613-1685333A36C0}"/>
    <hyperlink ref="C88" r:id="rId26" xr:uid="{BA657A95-27B0-4F45-A425-094AB224F5BC}"/>
    <hyperlink ref="C89" r:id="rId27" xr:uid="{FA4152A7-13A9-4D73-BFDA-22A9862290D0}"/>
    <hyperlink ref="C91" r:id="rId28" xr:uid="{77F50066-C206-4C9A-803A-3D9807E30A14}"/>
    <hyperlink ref="C92" r:id="rId29" xr:uid="{AE245614-8FBB-48D9-8DB1-0ED5AFE31FF6}"/>
    <hyperlink ref="C95" r:id="rId30" xr:uid="{93AE306F-01B6-4F36-9B49-683B5457FC46}"/>
    <hyperlink ref="C110" r:id="rId31" xr:uid="{216252B0-4EC6-4CD4-9B0E-C4CA476D6481}"/>
    <hyperlink ref="C109" r:id="rId32" xr:uid="{DA5685B6-04A5-4F8E-B7E7-315A5DD0704D}"/>
    <hyperlink ref="C111" r:id="rId33" xr:uid="{F7C8AAB4-2D36-4D9E-9FCF-EE015F00CBBF}"/>
    <hyperlink ref="C113" r:id="rId34" xr:uid="{269108CC-2406-4A01-857E-77D34E70222B}"/>
    <hyperlink ref="C114" r:id="rId35" xr:uid="{64036A52-D9C6-49E0-9C6F-8DB68B34C418}"/>
    <hyperlink ref="C115" r:id="rId36" xr:uid="{A0F80086-E5DD-4B4A-8B01-FF608092FF73}"/>
    <hyperlink ref="C126" r:id="rId37" xr:uid="{FBAA8321-353F-4AB0-9228-7865168AC876}"/>
    <hyperlink ref="C121" r:id="rId38" xr:uid="{D13B891B-1EB6-437F-8139-D70274640A3D}"/>
    <hyperlink ref="C122" r:id="rId39" xr:uid="{76CE3D31-CAB9-4285-B5C2-4AC873EAC1E0}"/>
    <hyperlink ref="C123" r:id="rId40" xr:uid="{BC3E4FF0-C0EF-45EE-8A66-A969F450D4AF}"/>
    <hyperlink ref="C124" r:id="rId41" xr:uid="{04B4C8BF-0BAD-4189-ADC1-9047F0D4FC54}"/>
    <hyperlink ref="C125" r:id="rId42" xr:uid="{57316E97-91DA-4FE3-A182-C14CB8D05CA0}"/>
    <hyperlink ref="C117" r:id="rId43" xr:uid="{DA2D728D-5885-4703-A09E-D664C8467728}"/>
    <hyperlink ref="C118" r:id="rId44" xr:uid="{7F3231F5-D8F9-4F8C-92ED-14BF6BE095F8}"/>
    <hyperlink ref="C119" r:id="rId45" xr:uid="{17FF7556-5360-4E00-AE73-48CC47B963C6}"/>
    <hyperlink ref="C120" r:id="rId46" xr:uid="{78B88AE0-E142-4B59-A4BB-F38653DB5C87}"/>
    <hyperlink ref="C155" r:id="rId47" xr:uid="{5D9613F7-5528-4465-B103-7AF27ACA01B1}"/>
    <hyperlink ref="C156" r:id="rId48" xr:uid="{4F29E3E4-50F5-4D1C-946D-F5C7E0444A2D}"/>
    <hyperlink ref="C157" r:id="rId49" xr:uid="{8C57FF73-8C8F-4E77-B70A-3F5D59B2F4BF}"/>
    <hyperlink ref="C158" r:id="rId50" xr:uid="{4973E3AF-35F0-43FB-BFF4-BE886C5E33AD}"/>
    <hyperlink ref="C154" r:id="rId51" xr:uid="{E0509EB5-20AF-44BF-877E-0E0FB95E050E}"/>
    <hyperlink ref="C159" r:id="rId52" xr:uid="{660EEA59-EB9A-4349-A1C9-159A07585D2A}"/>
    <hyperlink ref="C160" r:id="rId53" xr:uid="{CAEB7F61-ED95-4BD1-A8EE-5C26FE2E56F6}"/>
    <hyperlink ref="C206" r:id="rId54" xr:uid="{F2D89A26-6845-4B15-A95F-E9E838F46D63}"/>
    <hyperlink ref="C202" r:id="rId55" xr:uid="{26391839-916A-410F-AA85-DB219863D72E}"/>
    <hyperlink ref="C161" r:id="rId56" xr:uid="{AFBF5E0B-D747-482D-8EA9-79044C527A49}"/>
    <hyperlink ref="C162" r:id="rId57" xr:uid="{2B002DF1-2AB1-4A84-9C8F-0B2872AE2ED5}"/>
    <hyperlink ref="C163" r:id="rId58" xr:uid="{9FCC6CE1-744E-4403-A197-4E9DEA0485CC}"/>
    <hyperlink ref="C167" r:id="rId59" xr:uid="{7F081F72-417A-4AF5-B438-8FB6C413EA90}"/>
    <hyperlink ref="C169" r:id="rId60" xr:uid="{0D24422E-6475-4F71-AD3B-F3D980A62714}"/>
    <hyperlink ref="C168" r:id="rId61" xr:uid="{BAF1111A-3563-454C-9CB9-FB3EF1C476D5}"/>
    <hyperlink ref="C170" r:id="rId62" xr:uid="{043AF4CB-1BFD-4BF4-ABBB-CB1FAB609D1B}"/>
    <hyperlink ref="C171" r:id="rId63" xr:uid="{663946C4-D11C-4F4C-9D43-6C062D14ACE8}"/>
    <hyperlink ref="C173" r:id="rId64" xr:uid="{7368BD24-3288-4BDD-A1DE-BE7E0921B351}"/>
    <hyperlink ref="C172" r:id="rId65" xr:uid="{CF4953E0-DAB0-443B-BD5E-5EBB8A1D7219}"/>
    <hyperlink ref="C177" r:id="rId66" xr:uid="{DA0DC8BE-7E74-4E81-B775-5C7A6F235AA6}"/>
    <hyperlink ref="C176" r:id="rId67" xr:uid="{1D4A9348-1A31-41AE-B490-102160EBDD22}"/>
    <hyperlink ref="C179" r:id="rId68" xr:uid="{CBE371F2-3BDC-4B85-BD76-9036D765CA44}"/>
    <hyperlink ref="C180" r:id="rId69" xr:uid="{B272A0E7-E645-4340-9767-548BD588F555}"/>
    <hyperlink ref="C178" r:id="rId70" xr:uid="{CFE0974D-5FB2-4A42-B137-9215407ABB2E}"/>
    <hyperlink ref="C181" r:id="rId71" xr:uid="{F9403BE6-6BD7-484C-9EFE-ADF7288B13C5}"/>
    <hyperlink ref="C182" r:id="rId72" xr:uid="{6880755F-8B24-47E9-A458-7E8CA22E560F}"/>
    <hyperlink ref="C183" r:id="rId73" xr:uid="{9167ED8D-859F-43D8-A848-C3813D5F7283}"/>
    <hyperlink ref="C185" r:id="rId74" xr:uid="{15C39891-B53A-44DC-9295-B29D88DB68CF}"/>
    <hyperlink ref="C184" r:id="rId75" xr:uid="{B39A46C4-9275-43ED-9B0D-176BA2A52BBB}"/>
    <hyperlink ref="C198" r:id="rId76" xr:uid="{466FAECF-BB51-4E21-9A5F-F7654B1155DD}"/>
    <hyperlink ref="C199" r:id="rId77" xr:uid="{E84368FF-A34C-46A4-B5AA-58D9B846ADE1}"/>
    <hyperlink ref="C200" r:id="rId78" xr:uid="{6015B047-131C-4A61-BB5E-E1222B18E111}"/>
    <hyperlink ref="C201" r:id="rId79" xr:uid="{4D5351A7-CB38-40BF-8BB1-327F03E79082}"/>
    <hyperlink ref="C209" r:id="rId80" xr:uid="{491582C4-8862-499F-95D7-089127F86041}"/>
    <hyperlink ref="C210" r:id="rId81" xr:uid="{C9880BE3-1E40-4DBF-9A62-EBA542615459}"/>
    <hyperlink ref="C186" r:id="rId82" xr:uid="{A289D012-03AC-4F98-A1D3-DAD3C8DA7D22}"/>
    <hyperlink ref="C203" r:id="rId83" xr:uid="{9B232C32-9019-4528-A0F0-E6359D70C261}"/>
    <hyperlink ref="C204" r:id="rId84" xr:uid="{07F5B5D7-2C02-48D7-8D37-4E200D93D7F8}"/>
    <hyperlink ref="C205" r:id="rId85" xr:uid="{AACDCCF5-144B-4599-9AE6-98CF67D22E00}"/>
    <hyperlink ref="C208" r:id="rId86" xr:uid="{B4B53DA1-AEB4-4193-A91A-83AED63B00E3}"/>
    <hyperlink ref="C207" r:id="rId87" xr:uid="{26A05BAC-66EA-4CC5-8E19-1883306919CD}"/>
    <hyperlink ref="C211" r:id="rId88" xr:uid="{41AADFC7-9179-47DC-B292-A0D3AFA6FF56}"/>
    <hyperlink ref="C212" r:id="rId89" xr:uid="{B7822CF4-C33D-43ED-9328-99DF6FE8F6B9}"/>
    <hyperlink ref="C213" r:id="rId90" xr:uid="{C3A25D2E-EC10-44E0-9827-C9941D779DB7}"/>
    <hyperlink ref="C214" r:id="rId91" xr:uid="{DA02B14C-C971-4FB0-B58A-6D24D51B2736}"/>
    <hyperlink ref="C215" r:id="rId92" xr:uid="{B672E2A7-7512-4B96-98C9-FBADF24E9CCD}"/>
    <hyperlink ref="C216" r:id="rId93" xr:uid="{2DE9D033-51A2-4F1D-B995-AA5325D656A9}"/>
    <hyperlink ref="C217" r:id="rId94" xr:uid="{ECE4DD87-B3F8-4050-9AEC-B3B2B30E4C29}"/>
    <hyperlink ref="C218" r:id="rId95" xr:uid="{2D90A42C-B861-492B-9494-428690348128}"/>
    <hyperlink ref="C219" r:id="rId96" xr:uid="{94C9DAA9-AFE9-4C46-8493-DE4518E028D4}"/>
    <hyperlink ref="C220" r:id="rId97" xr:uid="{CE098C46-F24A-4429-8353-8F50CA6506F5}"/>
    <hyperlink ref="C221" r:id="rId98" xr:uid="{52A15016-7810-440B-9BD6-DD222F5C3A2C}"/>
    <hyperlink ref="C222" r:id="rId99" xr:uid="{15B79FC5-4A87-4C3F-95A9-0803E2089546}"/>
    <hyperlink ref="C223" r:id="rId100" xr:uid="{B0F70C3F-9051-431A-A916-C2228904E3A7}"/>
    <hyperlink ref="C224" r:id="rId101" xr:uid="{7E0D5627-F57F-41EE-988C-604BEFBB58E0}"/>
    <hyperlink ref="C225" r:id="rId102" xr:uid="{323A9235-12E0-4733-820C-15B1A4F7B6E9}"/>
    <hyperlink ref="C226" r:id="rId103" xr:uid="{0873FE3B-5A9D-43A0-849F-C3987F10E149}"/>
    <hyperlink ref="C227" r:id="rId104" xr:uid="{A83134AC-0EF3-48AB-BE08-FFC5F844AF44}"/>
    <hyperlink ref="C164" r:id="rId105" xr:uid="{788BC25F-74D2-4271-A26B-54B1D59FCE41}"/>
    <hyperlink ref="C165" r:id="rId106" xr:uid="{C0C776A0-C1B4-4347-8029-83D4AC187659}"/>
    <hyperlink ref="C166" r:id="rId107" xr:uid="{5F1824E0-0556-48C1-8E92-2EE6B01A78AC}"/>
    <hyperlink ref="C174" r:id="rId108" xr:uid="{AF422027-7E71-4D13-926C-0C2B955F30A4}"/>
    <hyperlink ref="C175" r:id="rId109" xr:uid="{971E91B2-259A-4B9C-B0F8-B31AE80D2316}"/>
    <hyperlink ref="C228" r:id="rId110" xr:uid="{55DFD660-F63C-4297-9828-9E10585A314C}"/>
    <hyperlink ref="C229" r:id="rId111" xr:uid="{F31AEF26-0F72-4CF3-B69D-0A700C28ED03}"/>
    <hyperlink ref="C237" r:id="rId112" xr:uid="{EF42D0C9-A8EB-4ABE-8D79-0DF2FE284554}"/>
    <hyperlink ref="C231" r:id="rId113" xr:uid="{00049EB2-31D3-44F8-B897-078FD7CB7CE3}"/>
    <hyperlink ref="C232" r:id="rId114" xr:uid="{0732417F-E370-45A4-9A4C-827F3BC5736A}"/>
    <hyperlink ref="C233" r:id="rId115" xr:uid="{514EDF71-677B-4B62-A2A5-211A3143AE0F}"/>
    <hyperlink ref="C234" r:id="rId116" xr:uid="{2155A8FC-F51E-4F87-AA1D-4A8B50E0A968}"/>
    <hyperlink ref="C235" r:id="rId117" xr:uid="{DC095204-A530-4FCD-BB9C-4BA95E8CC7B0}"/>
    <hyperlink ref="C236" r:id="rId118" xr:uid="{E4F0FD0D-E3D8-4CDE-9F66-5AE5FF89E4D8}"/>
    <hyperlink ref="C238" r:id="rId119" xr:uid="{BBA6987D-15E1-4304-BDE1-9875CD8C2744}"/>
    <hyperlink ref="C239" r:id="rId120" xr:uid="{C873B2AA-39AE-4D85-A752-F1503CC647A0}"/>
    <hyperlink ref="C240" r:id="rId121" xr:uid="{1DDD40C6-750A-4E42-918E-B2BD5F770937}"/>
    <hyperlink ref="C241" r:id="rId122" xr:uid="{2A141E94-E0EE-48F1-890B-2F37BD492A31}"/>
    <hyperlink ref="C242" r:id="rId123" xr:uid="{7C264707-F69F-4C45-BC13-00A890C75CC3}"/>
    <hyperlink ref="C243" r:id="rId124" xr:uid="{D45F602C-574B-4B74-A2DD-B16079579267}"/>
    <hyperlink ref="C230" r:id="rId125" xr:uid="{D9162440-8F3A-4056-8F19-5AE761B6E2C9}"/>
    <hyperlink ref="C244" r:id="rId126" xr:uid="{15D2C775-4E9A-407D-97CB-53543F3BEC24}"/>
    <hyperlink ref="C245" r:id="rId127" xr:uid="{50726B40-9966-44A1-ACD0-0204904E5558}"/>
    <hyperlink ref="C247" r:id="rId128" xr:uid="{2ECF5A1D-26FF-48C2-9075-26D6CC84F46B}"/>
    <hyperlink ref="C248" r:id="rId129" xr:uid="{30CB1C03-08DB-4F5C-816D-92E5FC1E2ACC}"/>
    <hyperlink ref="C249" r:id="rId130" xr:uid="{8C28E261-75F4-4BED-A411-3C686A9FB50C}"/>
    <hyperlink ref="C250" r:id="rId131" xr:uid="{F6A2ECE6-EA11-4095-9B9C-999307528448}"/>
    <hyperlink ref="C251" r:id="rId132" xr:uid="{5C0DD6F8-ABD6-4358-88A1-FCF083F17076}"/>
    <hyperlink ref="C252" r:id="rId133" xr:uid="{7CC5CADD-01B8-4556-9D01-82B6FA46E9F8}"/>
    <hyperlink ref="C258" r:id="rId134" xr:uid="{79DD3815-5E20-4928-B0A3-9EF1B7AB9D3F}"/>
    <hyperlink ref="C270" r:id="rId135" xr:uid="{FB46418C-E48D-4BC9-A19D-5EC05191EB1F}"/>
    <hyperlink ref="C269" r:id="rId136" xr:uid="{5D425F4F-2416-4110-976B-DA07759D829F}"/>
    <hyperlink ref="C271" r:id="rId137" xr:uid="{2A2715E1-4868-4E72-9832-34C2B8D01DB2}"/>
    <hyperlink ref="C272" r:id="rId138" xr:uid="{A285AA5D-EC1F-4577-B394-BAF19B4605E6}"/>
    <hyperlink ref="C273" r:id="rId139" xr:uid="{E975C572-D944-44FC-8D66-D508401EFE72}"/>
    <hyperlink ref="C274" r:id="rId140" xr:uid="{87027F74-721E-4F18-9510-24E06BE09C98}"/>
    <hyperlink ref="C275" r:id="rId141" xr:uid="{BF41F703-BC1E-48B5-8511-3927BFB38873}"/>
    <hyperlink ref="C276" r:id="rId142" xr:uid="{A85A1D63-D8D0-4212-86C7-E8195FA4CD61}"/>
    <hyperlink ref="C278" r:id="rId143" xr:uid="{F5054534-2B83-409D-AA86-CD09157C43B5}"/>
    <hyperlink ref="C277" r:id="rId144" xr:uid="{5C7E2101-357D-4787-ACB4-8A96024E69E6}"/>
    <hyperlink ref="C285" r:id="rId145" xr:uid="{0CAE823C-712D-4E58-8B11-2DC7BD320DE0}"/>
    <hyperlink ref="C286" r:id="rId146" xr:uid="{CAE78B56-219D-4543-8545-FCB1C331D5D4}"/>
    <hyperlink ref="C287" r:id="rId147" xr:uid="{5B5FC109-C089-462D-BB38-D43FF88F7EAE}"/>
    <hyperlink ref="C288" r:id="rId148" xr:uid="{90246357-F78B-4CCC-81F4-CBC2F854091F}"/>
    <hyperlink ref="C289" r:id="rId149" xr:uid="{DD5E0A03-CFD9-40C4-B995-6574D9B759E9}"/>
    <hyperlink ref="C290" r:id="rId150" xr:uid="{F44C0859-18C2-429C-B8D6-20130BF8A123}"/>
    <hyperlink ref="C291" r:id="rId151" xr:uid="{B45611E2-85C6-49EF-9CDE-1C7A88FC4421}"/>
    <hyperlink ref="C292" r:id="rId152" xr:uid="{7DC90A4B-1E05-41F5-AC85-AF4C3F8E32F3}"/>
    <hyperlink ref="C293" r:id="rId153" xr:uid="{40786DB9-20EE-4A97-A7D6-6652C52D92F6}"/>
    <hyperlink ref="C294" r:id="rId154" xr:uid="{9D76957D-793B-44BD-BA8B-448B53DFB2C4}"/>
    <hyperlink ref="C295" r:id="rId155" xr:uid="{F508D327-9F3C-4180-A635-9263AFCC377A}"/>
    <hyperlink ref="C296" r:id="rId156" xr:uid="{ADFFEAF4-C8C3-492D-997C-7F189FD7A5CA}"/>
    <hyperlink ref="C297" r:id="rId157" xr:uid="{FEF5AB48-1AF4-4D5E-936A-81A53CF46C5A}"/>
    <hyperlink ref="C299" r:id="rId158" xr:uid="{B80D1E68-803E-4557-B033-F60C366D50C2}"/>
    <hyperlink ref="C303" r:id="rId159" xr:uid="{8A350885-8673-45D6-B07E-74CC03EEDEE3}"/>
    <hyperlink ref="C300" r:id="rId160" xr:uid="{DA9B126D-742D-4E48-B843-88DA2C0D63EF}"/>
    <hyperlink ref="C301" r:id="rId161" xr:uid="{22CE79B2-98B0-4C65-8240-2A2897553C2B}"/>
    <hyperlink ref="C302" r:id="rId162" xr:uid="{1EF92262-76E8-45B3-B583-B3B81828AB63}"/>
    <hyperlink ref="C304" r:id="rId163" xr:uid="{F5A7E1E5-01DB-4611-9B89-AA3237D50B1F}"/>
    <hyperlink ref="C305" r:id="rId164" xr:uid="{BAABA240-8F5D-4344-ABA9-050F0CC23116}"/>
    <hyperlink ref="C306" r:id="rId165" xr:uid="{BEC27C0B-F874-40CC-9A74-8E98F359C64E}"/>
    <hyperlink ref="C307" r:id="rId166" xr:uid="{7C88AF94-096B-4761-8C86-32F9BB21485E}"/>
    <hyperlink ref="C308" r:id="rId167" xr:uid="{DF99B4C4-2B3A-45D2-B623-6FB29E2858EF}"/>
    <hyperlink ref="C309" r:id="rId168" xr:uid="{3735AAE9-7AA6-496E-9B38-6D97D7811F62}"/>
    <hyperlink ref="C310" r:id="rId169" xr:uid="{6DD632ED-1363-4196-A597-A9A299C6383D}"/>
    <hyperlink ref="C311" r:id="rId170" xr:uid="{30FEEB67-B09F-476A-98FA-70607BBFC147}"/>
    <hyperlink ref="C312" r:id="rId171" xr:uid="{6C77D777-F8C6-424F-957E-A8308EB31A8E}"/>
    <hyperlink ref="C313" r:id="rId172" xr:uid="{A8994561-4757-4690-A2DE-91F6E00262D1}"/>
    <hyperlink ref="C315" r:id="rId173" xr:uid="{8A5F6C26-69B5-4AF6-B203-D61FC69B4FA9}"/>
    <hyperlink ref="C316" r:id="rId174" xr:uid="{FFCA1EC4-0E29-4819-A9BF-F7849D0CEB32}"/>
    <hyperlink ref="C317" r:id="rId175" xr:uid="{AACBEB84-CDC0-47CD-9C6A-3A18A3E925D5}"/>
    <hyperlink ref="C318" r:id="rId176" xr:uid="{85288D21-DDD9-4C69-B228-A5E391082714}"/>
    <hyperlink ref="C319" r:id="rId177" xr:uid="{4C0E8742-7C15-47B6-AE14-F87EB3D60C5B}"/>
    <hyperlink ref="C320" r:id="rId178" xr:uid="{1F6ADBA5-1A7E-4615-87A9-D96BCC6961F3}"/>
    <hyperlink ref="C321" r:id="rId179" xr:uid="{6602CBF7-9D79-4176-BED7-3CCC3F2F364B}"/>
    <hyperlink ref="C322" r:id="rId180" xr:uid="{BB730C34-3253-40AE-8B59-10FA59617B7B}"/>
    <hyperlink ref="C323" r:id="rId181" xr:uid="{C063A75D-E249-4F24-B44E-F1D2F0736E2B}"/>
    <hyperlink ref="C324" r:id="rId182" xr:uid="{863B6DF5-5376-4FD4-9824-2897987530DD}"/>
    <hyperlink ref="C325" r:id="rId183" xr:uid="{94841248-F435-4125-B7E9-584BF8530C13}"/>
    <hyperlink ref="C326" r:id="rId184" xr:uid="{363AD922-997C-4B9A-A617-E571AF307352}"/>
    <hyperlink ref="C327" r:id="rId185" xr:uid="{54674CC1-F3CD-40D7-8AE4-78C784450705}"/>
    <hyperlink ref="C328" r:id="rId186" xr:uid="{0F8DF210-BC6B-46E2-9421-58CAE20B88FE}"/>
    <hyperlink ref="C329" r:id="rId187" xr:uid="{8FCC468C-53FC-43C8-A24D-4E2620425E08}"/>
    <hyperlink ref="C330" r:id="rId188" xr:uid="{C1531D35-8011-4FF5-B1F1-24597F7153BD}"/>
    <hyperlink ref="C331" r:id="rId189" xr:uid="{16FDA225-E5BA-49D9-A85B-88FAC418F3B2}"/>
    <hyperlink ref="C332" r:id="rId190" xr:uid="{FBBCD337-C27E-4EDE-82C1-B04060156805}"/>
    <hyperlink ref="C333" r:id="rId191" xr:uid="{335A7149-0FF7-439E-88B7-119D0F1F9C26}"/>
    <hyperlink ref="C336" r:id="rId192" xr:uid="{66D7228E-A233-4015-92B6-9C09FC6B34D1}"/>
    <hyperlink ref="C337" r:id="rId193" xr:uid="{1B544F34-9495-4CFA-AFAB-46FE9DCD6928}"/>
    <hyperlink ref="C338" r:id="rId194" xr:uid="{0507B8C3-BB35-4319-9A7A-2A763B23C995}"/>
    <hyperlink ref="C339" r:id="rId195" xr:uid="{B20764C2-6863-4DF2-98E2-46692F674F25}"/>
    <hyperlink ref="C340" r:id="rId196" xr:uid="{DC714FFC-63A9-4A4F-A078-469F7275BA9C}"/>
    <hyperlink ref="C341" r:id="rId197" xr:uid="{033DBF20-2EB1-4717-9C04-789CFD001E78}"/>
    <hyperlink ref="C342" r:id="rId198" xr:uid="{7E0BCC06-AEDE-4BA5-9A85-1A9CCD705660}"/>
    <hyperlink ref="C343" r:id="rId199" xr:uid="{BE8C6608-0F93-49C2-BD09-FD1FEB21A747}"/>
    <hyperlink ref="C344" r:id="rId200" xr:uid="{809D44C6-DE94-4499-B291-852A58F48F58}"/>
    <hyperlink ref="C345" r:id="rId201" xr:uid="{D8AD59DE-33BB-4EF0-BC78-9EC3E28601F7}"/>
    <hyperlink ref="C346" r:id="rId202" xr:uid="{9ECF78E5-7782-43D6-972B-299FC4641E38}"/>
    <hyperlink ref="C347" r:id="rId203" xr:uid="{694331B5-FF2F-44EB-A435-7A542BAEB73C}"/>
    <hyperlink ref="C348" r:id="rId204" xr:uid="{5CC4CD24-57BC-4340-AAE4-F734D1880054}"/>
    <hyperlink ref="C349" r:id="rId205" xr:uid="{9421799A-8068-4C46-BFF2-CC04DE9B8CCA}"/>
    <hyperlink ref="C350" r:id="rId206" xr:uid="{EF630CA3-B9DE-4033-9B41-390B187EECF2}"/>
    <hyperlink ref="C351" r:id="rId207" xr:uid="{EAAD6248-01B1-44B4-AAAF-59A326FE44B2}"/>
    <hyperlink ref="C352" r:id="rId208" xr:uid="{E0A5DC19-6D49-44D2-8EE7-33EC9C85DC8E}"/>
    <hyperlink ref="C353" r:id="rId209" xr:uid="{8D866ECF-778D-4EEF-9237-9B4C50CC2DA3}"/>
    <hyperlink ref="C354" r:id="rId210" xr:uid="{12D91F72-4553-4E8B-BBFF-B4B4F9223112}"/>
    <hyperlink ref="C335" r:id="rId211" xr:uid="{8CD0B362-D3A5-4E34-ADED-A10585ED1E6F}"/>
    <hyperlink ref="C357" r:id="rId212" xr:uid="{CA4B10A0-D26C-4C23-B377-FC4546E2F601}"/>
    <hyperlink ref="C356" r:id="rId213" xr:uid="{BD389402-1B53-435F-9CF3-D380F15EFD04}"/>
    <hyperlink ref="C358" r:id="rId214" xr:uid="{40E44882-66A7-4C25-BB0E-98F218475A06}"/>
    <hyperlink ref="C359" r:id="rId215" xr:uid="{6D6A5B2B-FDBB-4201-92C4-58497C20EA99}"/>
    <hyperlink ref="C360" r:id="rId216" xr:uid="{8F0CABDF-2FCF-41DE-B76B-507B29289090}"/>
    <hyperlink ref="C361" r:id="rId217" xr:uid="{035016E2-9357-4BE3-B3DE-C0215734BED2}"/>
    <hyperlink ref="C362" r:id="rId218" xr:uid="{7A1DDD23-6412-4DBD-BFCF-6F20878D94C2}"/>
    <hyperlink ref="C364" r:id="rId219" xr:uid="{E1CDF277-AB0C-4933-BEE0-93142FA91EC5}"/>
    <hyperlink ref="C368" r:id="rId220" xr:uid="{0BACDF4E-A082-4C05-90B6-6DE44B4F669B}"/>
    <hyperlink ref="C367" r:id="rId221" xr:uid="{AD3B193E-AED3-422A-86BD-BF1DD628EA42}"/>
    <hyperlink ref="C369" r:id="rId222" xr:uid="{16502873-F433-45B8-A7CF-A5E0EA97D03D}"/>
    <hyperlink ref="C64" r:id="rId223" xr:uid="{93B92106-52D6-4AFF-BD6E-66E60690A4EE}"/>
    <hyperlink ref="C53" r:id="rId224" xr:uid="{E5B1DEAD-85D6-41C3-B674-AD9F248BAABC}"/>
    <hyperlink ref="C56" r:id="rId225" xr:uid="{5A727986-B616-4E81-B4D3-BCE7D3CAA5F2}"/>
    <hyperlink ref="C57" r:id="rId226" xr:uid="{952ABCC2-EBCD-4382-BD1C-A51BBDD4A464}"/>
    <hyperlink ref="C58" r:id="rId227" xr:uid="{4F801BE9-CD4C-4583-8C66-E87B4A74BDA9}"/>
    <hyperlink ref="C68" r:id="rId228" xr:uid="{03A424D3-B18E-44A8-96AA-C2577D1EA5C6}"/>
    <hyperlink ref="C69" r:id="rId229" xr:uid="{045AC4C5-63D7-4D7F-8163-4DCCBC685233}"/>
    <hyperlink ref="C70" r:id="rId230" xr:uid="{DF32E12F-6AC7-4F61-A7EE-DD90AB2344B0}"/>
    <hyperlink ref="C96" r:id="rId231" xr:uid="{1F9B6909-6C52-4038-A69C-CAF2358E32DF}"/>
    <hyperlink ref="C98" r:id="rId232" xr:uid="{614CB904-A203-497F-984F-B2037F185847}"/>
    <hyperlink ref="C259" r:id="rId233" xr:uid="{BDF350A1-A622-437A-86FD-86A8827B177C}"/>
    <hyperlink ref="C260" r:id="rId234" xr:uid="{C6E19A00-9C23-4709-8819-F62F68ED7E34}"/>
    <hyperlink ref="C261" r:id="rId235" xr:uid="{93CCC823-9994-478A-9C86-17761F498537}"/>
    <hyperlink ref="C262" r:id="rId236" xr:uid="{D3178AAF-E074-4E5C-9951-F8062C007D75}"/>
    <hyperlink ref="C263" r:id="rId237" xr:uid="{9A8553B2-3887-4082-8136-EB91ED50FA89}"/>
    <hyperlink ref="C264" r:id="rId238" xr:uid="{7DF10373-0B57-4101-B5F7-A9B9AAFEC533}"/>
    <hyperlink ref="C65" r:id="rId239" xr:uid="{23E22192-21A9-425A-8E8C-5386737AB5B5}"/>
  </hyperlinks>
  <pageMargins left="0.19652777777777777" right="0.19652777777777777" top="0.19652777777777777" bottom="0.19652777777777777" header="0.51180555555555551" footer="0.51180555555555551"/>
  <pageSetup paperSize="9" firstPageNumber="0" orientation="landscape" horizontalDpi="300" verticalDpi="300" r:id="rId240"/>
  <headerFooter alignWithMargins="0"/>
  <legacyDrawing r:id="rId2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D23"/>
  <sheetViews>
    <sheetView zoomScale="90" zoomScaleNormal="90" workbookViewId="0">
      <selection activeCell="F36" sqref="F36"/>
    </sheetView>
  </sheetViews>
  <sheetFormatPr baseColWidth="10" defaultColWidth="11" defaultRowHeight="13.2"/>
  <cols>
    <col min="1" max="1" width="19.44140625" customWidth="1"/>
    <col min="3" max="3" width="16.6640625" customWidth="1"/>
    <col min="4" max="4" width="17.44140625" customWidth="1"/>
  </cols>
  <sheetData>
    <row r="1" spans="1:4" ht="20.399999999999999">
      <c r="A1" s="575" t="s">
        <v>399</v>
      </c>
      <c r="B1" s="575"/>
      <c r="C1" s="576" t="s">
        <v>1455</v>
      </c>
      <c r="D1" s="576"/>
    </row>
    <row r="2" spans="1:4" ht="13.8">
      <c r="A2" s="175" t="s">
        <v>26</v>
      </c>
      <c r="B2" s="176" t="e">
        <f>'information screws'!BD349</f>
        <v>#REF!</v>
      </c>
      <c r="C2">
        <v>0.28299999999999997</v>
      </c>
      <c r="D2" s="190" t="e">
        <f>B2*C2</f>
        <v>#REF!</v>
      </c>
    </row>
    <row r="3" spans="1:4" ht="13.8">
      <c r="A3" s="175" t="s">
        <v>27</v>
      </c>
      <c r="B3" s="176" t="e">
        <f>'information screws'!BE349</f>
        <v>#REF!</v>
      </c>
      <c r="C3">
        <v>0.17</v>
      </c>
      <c r="D3" s="190" t="e">
        <f t="shared" ref="D3:D22" si="0">B3*C3</f>
        <v>#REF!</v>
      </c>
    </row>
    <row r="4" spans="1:4" ht="13.8">
      <c r="A4" s="175" t="s">
        <v>28</v>
      </c>
      <c r="B4" s="176" t="e">
        <f>'information screws'!BF349</f>
        <v>#REF!</v>
      </c>
      <c r="C4">
        <v>0.2</v>
      </c>
      <c r="D4" s="190" t="e">
        <f t="shared" si="0"/>
        <v>#REF!</v>
      </c>
    </row>
    <row r="5" spans="1:4" ht="13.8">
      <c r="A5" s="175" t="s">
        <v>29</v>
      </c>
      <c r="B5" s="176" t="e">
        <f>'information screws'!BG349</f>
        <v>#REF!</v>
      </c>
      <c r="C5">
        <v>0.22</v>
      </c>
      <c r="D5" s="190" t="e">
        <f t="shared" si="0"/>
        <v>#REF!</v>
      </c>
    </row>
    <row r="6" spans="1:4" ht="13.8">
      <c r="A6" s="175" t="s">
        <v>30</v>
      </c>
      <c r="B6" s="176" t="e">
        <f>'information screws'!BH349</f>
        <v>#REF!</v>
      </c>
      <c r="C6">
        <v>0.28000000000000003</v>
      </c>
      <c r="D6" s="190" t="e">
        <f t="shared" si="0"/>
        <v>#REF!</v>
      </c>
    </row>
    <row r="7" spans="1:4" ht="13.8">
      <c r="A7" s="175" t="s">
        <v>31</v>
      </c>
      <c r="B7" s="176" t="e">
        <f>'information screws'!BI349</f>
        <v>#REF!</v>
      </c>
      <c r="C7">
        <v>0.32</v>
      </c>
      <c r="D7" s="190" t="e">
        <f t="shared" si="0"/>
        <v>#REF!</v>
      </c>
    </row>
    <row r="8" spans="1:4" ht="13.8">
      <c r="A8" s="175" t="s">
        <v>32</v>
      </c>
      <c r="B8" s="176" t="e">
        <f>'information screws'!BJ349</f>
        <v>#REF!</v>
      </c>
      <c r="C8">
        <v>0.39</v>
      </c>
      <c r="D8" s="190" t="e">
        <f t="shared" si="0"/>
        <v>#REF!</v>
      </c>
    </row>
    <row r="9" spans="1:4" ht="13.8">
      <c r="A9" s="175" t="s">
        <v>33</v>
      </c>
      <c r="B9" s="176" t="e">
        <f>'information screws'!BK349</f>
        <v>#REF!</v>
      </c>
      <c r="C9">
        <v>0.43</v>
      </c>
      <c r="D9" s="190" t="e">
        <f t="shared" si="0"/>
        <v>#REF!</v>
      </c>
    </row>
    <row r="10" spans="1:4" ht="13.8">
      <c r="A10" s="175" t="s">
        <v>34</v>
      </c>
      <c r="B10" s="176" t="e">
        <f>'information screws'!BL349</f>
        <v>#REF!</v>
      </c>
      <c r="C10">
        <v>0.50800000000000001</v>
      </c>
      <c r="D10" s="190" t="e">
        <f t="shared" si="0"/>
        <v>#REF!</v>
      </c>
    </row>
    <row r="11" spans="1:4" ht="13.8">
      <c r="A11" s="175" t="s">
        <v>35</v>
      </c>
      <c r="B11" s="176" t="e">
        <f>'information screws'!BM349</f>
        <v>#REF!</v>
      </c>
      <c r="C11">
        <v>1.125</v>
      </c>
      <c r="D11" s="190" t="e">
        <f t="shared" si="0"/>
        <v>#REF!</v>
      </c>
    </row>
    <row r="12" spans="1:4" ht="13.8">
      <c r="A12" s="175" t="s">
        <v>36</v>
      </c>
      <c r="B12" s="176" t="e">
        <f>'information screws'!BN349</f>
        <v>#REF!</v>
      </c>
      <c r="C12">
        <v>1.17</v>
      </c>
      <c r="D12" s="190" t="e">
        <f t="shared" si="0"/>
        <v>#REF!</v>
      </c>
    </row>
    <row r="13" spans="1:4" ht="13.8">
      <c r="A13" s="175" t="s">
        <v>37</v>
      </c>
      <c r="B13" s="176" t="e">
        <f>'information screws'!BO349</f>
        <v>#REF!</v>
      </c>
      <c r="C13">
        <v>1.75</v>
      </c>
      <c r="D13" s="190" t="e">
        <f t="shared" si="0"/>
        <v>#REF!</v>
      </c>
    </row>
    <row r="14" spans="1:4" ht="13.8">
      <c r="A14" s="175" t="s">
        <v>38</v>
      </c>
      <c r="B14" s="176" t="e">
        <f>'information screws'!BP349</f>
        <v>#REF!</v>
      </c>
      <c r="C14">
        <v>1.833</v>
      </c>
      <c r="D14" s="190" t="e">
        <f t="shared" si="0"/>
        <v>#REF!</v>
      </c>
    </row>
    <row r="15" spans="1:4" ht="13.8">
      <c r="A15" s="175" t="s">
        <v>39</v>
      </c>
      <c r="B15" s="176" t="e">
        <f>'information screws'!BQ349</f>
        <v>#REF!</v>
      </c>
      <c r="C15">
        <v>1.917</v>
      </c>
      <c r="D15" s="190" t="e">
        <f t="shared" si="0"/>
        <v>#REF!</v>
      </c>
    </row>
    <row r="16" spans="1:4" ht="13.8">
      <c r="A16" s="175" t="s">
        <v>40</v>
      </c>
      <c r="B16" s="176" t="e">
        <f>'information screws'!BR349</f>
        <v>#REF!</v>
      </c>
      <c r="C16">
        <v>1.93</v>
      </c>
      <c r="D16" s="190" t="e">
        <f t="shared" si="0"/>
        <v>#REF!</v>
      </c>
    </row>
    <row r="17" spans="1:4" ht="13.8">
      <c r="A17" s="175" t="s">
        <v>41</v>
      </c>
      <c r="B17" s="176" t="e">
        <f>'information screws'!BS349</f>
        <v>#REF!</v>
      </c>
      <c r="C17">
        <v>1.95</v>
      </c>
      <c r="D17" s="190" t="e">
        <f t="shared" si="0"/>
        <v>#REF!</v>
      </c>
    </row>
    <row r="18" spans="1:4" ht="13.8">
      <c r="A18" s="175" t="s">
        <v>398</v>
      </c>
      <c r="B18" s="176" t="e">
        <f>'information screws'!BT349</f>
        <v>#REF!</v>
      </c>
      <c r="C18">
        <v>2</v>
      </c>
      <c r="D18" s="190" t="e">
        <f t="shared" si="0"/>
        <v>#REF!</v>
      </c>
    </row>
    <row r="19" spans="1:4" ht="13.8">
      <c r="A19" s="175" t="s">
        <v>392</v>
      </c>
      <c r="B19" s="176" t="e">
        <f>'information screws'!BU349</f>
        <v>#REF!</v>
      </c>
      <c r="C19">
        <v>0.03</v>
      </c>
      <c r="D19" s="190" t="e">
        <f t="shared" si="0"/>
        <v>#REF!</v>
      </c>
    </row>
    <row r="20" spans="1:4" ht="13.8">
      <c r="A20" s="175" t="s">
        <v>393</v>
      </c>
      <c r="B20" s="176" t="e">
        <f>'information screws'!BV349</f>
        <v>#REF!</v>
      </c>
      <c r="C20">
        <v>0.03</v>
      </c>
      <c r="D20" s="190" t="e">
        <f t="shared" si="0"/>
        <v>#REF!</v>
      </c>
    </row>
    <row r="21" spans="1:4" ht="13.8">
      <c r="A21" s="175" t="s">
        <v>394</v>
      </c>
      <c r="B21" s="176" t="e">
        <f>'information screws'!BW349</f>
        <v>#REF!</v>
      </c>
      <c r="C21">
        <v>0.03</v>
      </c>
      <c r="D21" s="190" t="e">
        <f t="shared" si="0"/>
        <v>#REF!</v>
      </c>
    </row>
    <row r="22" spans="1:4" ht="14.4" thickBot="1">
      <c r="A22" s="175" t="s">
        <v>395</v>
      </c>
      <c r="B22" s="177" t="e">
        <f>'information screws'!BX349</f>
        <v>#REF!</v>
      </c>
      <c r="C22">
        <v>0.05</v>
      </c>
      <c r="D22" s="190" t="e">
        <f t="shared" si="0"/>
        <v>#REF!</v>
      </c>
    </row>
    <row r="23" spans="1:4" ht="15.6" thickBot="1">
      <c r="B23" s="178" t="e">
        <f>SUM(B2:B22)</f>
        <v>#REF!</v>
      </c>
      <c r="D23" s="191" t="e">
        <f>SUM(D2:D22)</f>
        <v>#REF!</v>
      </c>
    </row>
  </sheetData>
  <sheetProtection formatCells="0" formatColumns="0" formatRows="0" insertColumns="0" insertRows="0" insertHyperlinks="0" deleteColumns="0" deleteRows="0" autoFilter="0" pivotTables="0"/>
  <mergeCells count="2">
    <mergeCell ref="A1:B1"/>
    <mergeCell ref="C1:D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X370"/>
  <sheetViews>
    <sheetView topLeftCell="B325" zoomScale="85" zoomScaleNormal="85" workbookViewId="0">
      <selection activeCell="N359" sqref="N359"/>
    </sheetView>
  </sheetViews>
  <sheetFormatPr baseColWidth="10" defaultColWidth="11" defaultRowHeight="13.2"/>
  <cols>
    <col min="1" max="1" width="31.77734375" customWidth="1"/>
    <col min="2" max="2" width="11.6640625" customWidth="1"/>
    <col min="3" max="4" width="17.77734375" customWidth="1"/>
    <col min="5" max="5" width="13.44140625" customWidth="1"/>
    <col min="6" max="11" width="5.33203125" customWidth="1"/>
    <col min="12" max="12" width="6.77734375" customWidth="1"/>
    <col min="13" max="15" width="6.109375" customWidth="1"/>
    <col min="16" max="16" width="6.77734375" customWidth="1"/>
    <col min="17" max="21" width="6.109375" customWidth="1"/>
    <col min="22" max="22" width="8.109375" customWidth="1"/>
    <col min="23" max="23" width="7.33203125" customWidth="1"/>
    <col min="24" max="24" width="6.33203125" customWidth="1"/>
    <col min="25" max="25" width="5" customWidth="1"/>
    <col min="26" max="26" width="6.77734375" customWidth="1"/>
    <col min="27" max="27" width="10.33203125" style="1" customWidth="1"/>
    <col min="28" max="28" width="8.77734375" style="1" customWidth="1"/>
    <col min="29" max="34" width="8.77734375" customWidth="1"/>
    <col min="56" max="76" width="9.33203125" customWidth="1"/>
  </cols>
  <sheetData>
    <row r="1" spans="1:50" ht="19.5" customHeight="1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2"/>
      <c r="X1" s="2"/>
      <c r="Y1" s="2"/>
      <c r="Z1" s="2"/>
      <c r="AA1" s="4"/>
      <c r="AB1" s="4"/>
      <c r="AC1" s="2"/>
      <c r="AD1" s="2"/>
      <c r="AE1" s="2"/>
      <c r="AF1" s="2"/>
      <c r="AG1" s="2"/>
      <c r="AH1" s="2"/>
    </row>
    <row r="2" spans="1:50" ht="20.25" customHeight="1" thickBot="1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4"/>
      <c r="AB2" s="4"/>
      <c r="AC2" s="2"/>
      <c r="AD2" s="2"/>
      <c r="AE2" s="2"/>
      <c r="AF2" s="2"/>
      <c r="AG2" s="2"/>
      <c r="AH2" s="2"/>
    </row>
    <row r="3" spans="1:50" s="21" customFormat="1" ht="42" thickBo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/>
      <c r="G3" s="6"/>
      <c r="H3" s="6"/>
      <c r="I3" s="6"/>
      <c r="J3" s="6"/>
      <c r="K3" s="6"/>
      <c r="L3" s="6"/>
      <c r="M3" s="7" t="s">
        <v>7</v>
      </c>
      <c r="N3" s="8" t="s">
        <v>8</v>
      </c>
      <c r="O3" s="9" t="s">
        <v>9</v>
      </c>
      <c r="P3" s="10" t="s">
        <v>10</v>
      </c>
      <c r="Q3" s="11" t="s">
        <v>11</v>
      </c>
      <c r="R3" s="12" t="s">
        <v>12</v>
      </c>
      <c r="S3" s="13" t="s">
        <v>13</v>
      </c>
      <c r="T3" s="14" t="s">
        <v>14</v>
      </c>
      <c r="U3" s="15" t="s">
        <v>15</v>
      </c>
      <c r="V3" s="16" t="s">
        <v>16</v>
      </c>
      <c r="W3" s="17"/>
      <c r="X3" s="17"/>
      <c r="Y3" s="17"/>
      <c r="Z3" s="18"/>
      <c r="AA3" s="19" t="s">
        <v>17</v>
      </c>
      <c r="AB3" s="19" t="s">
        <v>18</v>
      </c>
      <c r="AC3" s="20" t="s">
        <v>19</v>
      </c>
      <c r="AD3" s="20" t="s">
        <v>20</v>
      </c>
      <c r="AE3" s="20" t="s">
        <v>21</v>
      </c>
      <c r="AF3" s="173"/>
      <c r="AG3" s="173"/>
      <c r="AH3" s="173"/>
      <c r="AI3" s="21" t="s">
        <v>22</v>
      </c>
    </row>
    <row r="4" spans="1:50" s="21" customFormat="1" ht="24.45" customHeight="1" thickBot="1">
      <c r="A4" s="580" t="s">
        <v>23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1" t="s">
        <v>24</v>
      </c>
      <c r="N4" s="581"/>
      <c r="O4" s="581"/>
      <c r="P4" s="581"/>
      <c r="Q4" s="581"/>
      <c r="R4" s="581"/>
      <c r="S4" s="581"/>
      <c r="T4" s="581"/>
      <c r="U4" s="581"/>
      <c r="V4" s="22" t="s">
        <v>25</v>
      </c>
      <c r="W4" s="17"/>
      <c r="X4" s="17"/>
      <c r="Y4" s="17"/>
      <c r="Z4" s="18"/>
      <c r="AA4" s="19"/>
      <c r="AB4" s="19"/>
      <c r="AC4" s="20"/>
      <c r="AD4" s="20"/>
      <c r="AE4" s="20"/>
      <c r="AF4" s="173"/>
      <c r="AG4" s="173"/>
      <c r="AH4" s="173"/>
      <c r="AI4" s="21" t="s">
        <v>26</v>
      </c>
      <c r="AJ4" s="21" t="s">
        <v>27</v>
      </c>
      <c r="AK4" s="21" t="s">
        <v>28</v>
      </c>
      <c r="AL4" s="21" t="s">
        <v>29</v>
      </c>
      <c r="AM4" s="21" t="s">
        <v>30</v>
      </c>
      <c r="AN4" s="21" t="s">
        <v>31</v>
      </c>
      <c r="AO4" s="21" t="s">
        <v>32</v>
      </c>
      <c r="AP4" s="21" t="s">
        <v>33</v>
      </c>
      <c r="AQ4" s="21" t="s">
        <v>34</v>
      </c>
      <c r="AR4" s="21" t="s">
        <v>35</v>
      </c>
      <c r="AS4" s="21" t="s">
        <v>36</v>
      </c>
      <c r="AT4" s="21" t="s">
        <v>37</v>
      </c>
      <c r="AU4" s="21" t="s">
        <v>38</v>
      </c>
      <c r="AV4" s="21" t="s">
        <v>39</v>
      </c>
      <c r="AW4" s="21" t="s">
        <v>40</v>
      </c>
      <c r="AX4" s="21" t="s">
        <v>41</v>
      </c>
    </row>
    <row r="5" spans="1:50" s="36" customFormat="1" ht="13.95" customHeight="1" thickBot="1">
      <c r="A5" s="24" t="s">
        <v>42</v>
      </c>
      <c r="B5" s="25">
        <v>1</v>
      </c>
      <c r="C5" s="26" t="s">
        <v>43</v>
      </c>
      <c r="D5" s="26" t="s">
        <v>44</v>
      </c>
      <c r="E5" s="26"/>
      <c r="F5" s="27"/>
      <c r="G5" s="27"/>
      <c r="H5" s="27"/>
      <c r="I5" s="27"/>
      <c r="J5" s="27"/>
      <c r="K5" s="27"/>
      <c r="L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  <c r="X5" s="29"/>
      <c r="Y5" s="29"/>
      <c r="Z5" s="30"/>
      <c r="AA5" s="31">
        <v>27.5</v>
      </c>
      <c r="AB5" s="32">
        <f t="shared" ref="AB5:AB28" si="0">(M5*$AA5)+(N5*$AA5)+(O5*$AA5)+(P5*$AA5)+(Q5*$AA5)+(R5*$AA5)+(S5*$AA5)+(T5*$AA5)+(U5*$AA5)+(V5*$AA5)</f>
        <v>0</v>
      </c>
      <c r="AC5" s="33">
        <v>0.5</v>
      </c>
      <c r="AD5" s="34">
        <v>0.8</v>
      </c>
      <c r="AE5" s="35">
        <f t="shared" ref="AE5:AE28" si="1">(M5*$B5)+(N5*$B5)+(O5*$B5)+(P5*$B5)+(Q5*$B5)+(R5*$B5)+(S5*$B5)+(T5*$B5)+(U5*$B5)+(V5*$B5)</f>
        <v>0</v>
      </c>
      <c r="AF5" s="174"/>
      <c r="AG5" s="174"/>
      <c r="AH5" s="174"/>
      <c r="AL5" s="36" t="s">
        <v>45</v>
      </c>
    </row>
    <row r="6" spans="1:50" s="36" customFormat="1" ht="13.95" customHeight="1" thickBot="1">
      <c r="A6" s="24" t="s">
        <v>46</v>
      </c>
      <c r="B6" s="25">
        <v>1</v>
      </c>
      <c r="C6" s="26" t="s">
        <v>47</v>
      </c>
      <c r="D6" s="26" t="s">
        <v>44</v>
      </c>
      <c r="E6" s="26"/>
      <c r="F6" s="37"/>
      <c r="G6" s="37"/>
      <c r="H6" s="37"/>
      <c r="I6" s="37"/>
      <c r="J6" s="37"/>
      <c r="K6" s="37"/>
      <c r="L6" s="37"/>
      <c r="M6" s="28"/>
      <c r="N6" s="28"/>
      <c r="O6" s="28"/>
      <c r="P6" s="28"/>
      <c r="Q6" s="28"/>
      <c r="R6" s="28"/>
      <c r="S6" s="28"/>
      <c r="T6" s="28"/>
      <c r="U6" s="28"/>
      <c r="V6" s="28"/>
      <c r="W6" s="38"/>
      <c r="X6" s="38"/>
      <c r="Y6" s="38"/>
      <c r="Z6" s="39"/>
      <c r="AA6" s="31">
        <v>35.5</v>
      </c>
      <c r="AB6" s="32">
        <f t="shared" si="0"/>
        <v>0</v>
      </c>
      <c r="AC6" s="40">
        <v>0.67</v>
      </c>
      <c r="AD6" s="41">
        <v>1.1000000000000001</v>
      </c>
      <c r="AE6" s="35">
        <f t="shared" si="1"/>
        <v>0</v>
      </c>
      <c r="AF6" s="174"/>
      <c r="AG6" s="174"/>
      <c r="AH6" s="174"/>
    </row>
    <row r="7" spans="1:50" s="36" customFormat="1" ht="13.95" customHeight="1" thickBot="1">
      <c r="A7" s="24" t="s">
        <v>48</v>
      </c>
      <c r="B7" s="25">
        <v>1</v>
      </c>
      <c r="C7" s="26" t="s">
        <v>49</v>
      </c>
      <c r="D7" s="26" t="s">
        <v>44</v>
      </c>
      <c r="E7" s="26"/>
      <c r="F7" s="37"/>
      <c r="G7" s="37"/>
      <c r="H7" s="37"/>
      <c r="I7" s="37"/>
      <c r="J7" s="37"/>
      <c r="K7" s="37"/>
      <c r="L7" s="37"/>
      <c r="M7" s="28"/>
      <c r="N7" s="28"/>
      <c r="O7" s="28"/>
      <c r="P7" s="28"/>
      <c r="Q7" s="28"/>
      <c r="R7" s="28"/>
      <c r="S7" s="28"/>
      <c r="T7" s="28"/>
      <c r="U7" s="28"/>
      <c r="V7" s="28"/>
      <c r="W7" s="38"/>
      <c r="X7" s="38"/>
      <c r="Y7" s="38"/>
      <c r="Z7" s="39"/>
      <c r="AA7" s="31">
        <v>40</v>
      </c>
      <c r="AB7" s="32">
        <f t="shared" si="0"/>
        <v>0</v>
      </c>
      <c r="AC7" s="40">
        <v>0.93</v>
      </c>
      <c r="AD7" s="41">
        <v>1.4</v>
      </c>
      <c r="AE7" s="35">
        <f t="shared" si="1"/>
        <v>0</v>
      </c>
      <c r="AF7" s="174"/>
      <c r="AG7" s="174"/>
      <c r="AH7" s="174"/>
    </row>
    <row r="8" spans="1:50" s="36" customFormat="1" ht="13.95" customHeight="1" thickBot="1">
      <c r="A8" s="24" t="s">
        <v>50</v>
      </c>
      <c r="B8" s="25">
        <v>1</v>
      </c>
      <c r="C8" s="26" t="s">
        <v>51</v>
      </c>
      <c r="D8" s="26" t="s">
        <v>44</v>
      </c>
      <c r="E8" s="26"/>
      <c r="F8" s="37"/>
      <c r="G8" s="37"/>
      <c r="H8" s="37"/>
      <c r="I8" s="37"/>
      <c r="J8" s="37"/>
      <c r="K8" s="37"/>
      <c r="L8" s="37"/>
      <c r="M8" s="28"/>
      <c r="N8" s="28"/>
      <c r="O8" s="28"/>
      <c r="P8" s="28"/>
      <c r="Q8" s="28"/>
      <c r="R8" s="28"/>
      <c r="S8" s="28"/>
      <c r="T8" s="28"/>
      <c r="U8" s="28"/>
      <c r="V8" s="28"/>
      <c r="W8" s="38"/>
      <c r="X8" s="38"/>
      <c r="Y8" s="38"/>
      <c r="Z8" s="39"/>
      <c r="AA8" s="31">
        <v>47.5</v>
      </c>
      <c r="AB8" s="32">
        <f t="shared" si="0"/>
        <v>0</v>
      </c>
      <c r="AC8" s="40">
        <v>1.77</v>
      </c>
      <c r="AD8" s="41">
        <v>2.2999999999999998</v>
      </c>
      <c r="AE8" s="35">
        <f t="shared" si="1"/>
        <v>0</v>
      </c>
      <c r="AF8" s="174"/>
      <c r="AG8" s="174"/>
      <c r="AH8" s="174"/>
    </row>
    <row r="9" spans="1:50" s="36" customFormat="1" ht="13.95" customHeight="1" thickBot="1">
      <c r="A9" s="24" t="s">
        <v>52</v>
      </c>
      <c r="B9" s="25">
        <v>1</v>
      </c>
      <c r="C9" s="26" t="s">
        <v>53</v>
      </c>
      <c r="D9" s="26" t="s">
        <v>44</v>
      </c>
      <c r="E9" s="26"/>
      <c r="F9" s="37"/>
      <c r="G9" s="37"/>
      <c r="H9" s="37"/>
      <c r="I9" s="37"/>
      <c r="J9" s="37"/>
      <c r="K9" s="37"/>
      <c r="L9" s="37"/>
      <c r="M9" s="28"/>
      <c r="N9" s="28"/>
      <c r="O9" s="28"/>
      <c r="P9" s="28"/>
      <c r="Q9" s="28"/>
      <c r="R9" s="28"/>
      <c r="S9" s="28"/>
      <c r="T9" s="28"/>
      <c r="U9" s="28"/>
      <c r="V9" s="28"/>
      <c r="W9" s="38"/>
      <c r="X9" s="38"/>
      <c r="Y9" s="38"/>
      <c r="Z9" s="39"/>
      <c r="AA9" s="31">
        <v>55</v>
      </c>
      <c r="AB9" s="32">
        <f t="shared" si="0"/>
        <v>0</v>
      </c>
      <c r="AC9" s="40">
        <v>2.2000000000000002</v>
      </c>
      <c r="AD9" s="41">
        <v>2.6</v>
      </c>
      <c r="AE9" s="35">
        <f t="shared" si="1"/>
        <v>0</v>
      </c>
      <c r="AF9" s="174"/>
      <c r="AG9" s="174"/>
      <c r="AH9" s="174"/>
    </row>
    <row r="10" spans="1:50" s="36" customFormat="1" ht="13.95" customHeight="1" thickBot="1">
      <c r="A10" s="24" t="s">
        <v>54</v>
      </c>
      <c r="B10" s="25">
        <v>1</v>
      </c>
      <c r="C10" s="26" t="s">
        <v>55</v>
      </c>
      <c r="D10" s="26" t="s">
        <v>44</v>
      </c>
      <c r="E10" s="26"/>
      <c r="F10" s="37"/>
      <c r="G10" s="37"/>
      <c r="H10" s="37"/>
      <c r="I10" s="37"/>
      <c r="J10" s="37"/>
      <c r="K10" s="37"/>
      <c r="L10" s="3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38"/>
      <c r="X10" s="38"/>
      <c r="Y10" s="38"/>
      <c r="Z10" s="39"/>
      <c r="AA10" s="31">
        <v>92.5</v>
      </c>
      <c r="AB10" s="32">
        <f t="shared" si="0"/>
        <v>0</v>
      </c>
      <c r="AC10" s="40">
        <v>3.27</v>
      </c>
      <c r="AD10" s="41">
        <v>3.8</v>
      </c>
      <c r="AE10" s="35">
        <f t="shared" si="1"/>
        <v>0</v>
      </c>
      <c r="AF10" s="174"/>
      <c r="AG10" s="174"/>
      <c r="AH10" s="174"/>
    </row>
    <row r="11" spans="1:50" s="36" customFormat="1" ht="13.95" customHeight="1" thickBot="1">
      <c r="A11" s="24" t="s">
        <v>56</v>
      </c>
      <c r="B11" s="25">
        <v>1</v>
      </c>
      <c r="C11" s="26" t="s">
        <v>57</v>
      </c>
      <c r="D11" s="26" t="s">
        <v>44</v>
      </c>
      <c r="E11" s="26"/>
      <c r="F11" s="37"/>
      <c r="G11" s="37"/>
      <c r="H11" s="37"/>
      <c r="I11" s="37"/>
      <c r="J11" s="37"/>
      <c r="K11" s="37"/>
      <c r="L11" s="3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38"/>
      <c r="X11" s="38"/>
      <c r="Y11" s="38"/>
      <c r="Z11" s="39"/>
      <c r="AA11" s="31">
        <v>135</v>
      </c>
      <c r="AB11" s="32">
        <f t="shared" si="0"/>
        <v>0</v>
      </c>
      <c r="AC11" s="40">
        <v>7.4</v>
      </c>
      <c r="AD11" s="41">
        <v>8</v>
      </c>
      <c r="AE11" s="35">
        <f t="shared" si="1"/>
        <v>0</v>
      </c>
      <c r="AF11" s="174"/>
      <c r="AG11" s="174"/>
      <c r="AH11" s="174"/>
    </row>
    <row r="12" spans="1:50" s="36" customFormat="1" ht="13.95" customHeight="1" thickBot="1">
      <c r="A12" s="24" t="s">
        <v>58</v>
      </c>
      <c r="B12" s="25">
        <v>1</v>
      </c>
      <c r="C12" s="26" t="s">
        <v>59</v>
      </c>
      <c r="D12" s="26" t="s">
        <v>44</v>
      </c>
      <c r="E12" s="26"/>
      <c r="F12" s="37"/>
      <c r="G12" s="37"/>
      <c r="H12" s="37"/>
      <c r="I12" s="37"/>
      <c r="J12" s="37"/>
      <c r="K12" s="37"/>
      <c r="L12" s="3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38"/>
      <c r="X12" s="38"/>
      <c r="Y12" s="38"/>
      <c r="Z12" s="39"/>
      <c r="AA12" s="31">
        <v>180</v>
      </c>
      <c r="AB12" s="32">
        <f t="shared" si="0"/>
        <v>0</v>
      </c>
      <c r="AC12" s="40">
        <v>7.4</v>
      </c>
      <c r="AD12" s="41">
        <v>8</v>
      </c>
      <c r="AE12" s="35">
        <f t="shared" si="1"/>
        <v>0</v>
      </c>
      <c r="AF12" s="174"/>
      <c r="AG12" s="174"/>
      <c r="AH12" s="174"/>
    </row>
    <row r="13" spans="1:50" s="36" customFormat="1" ht="13.95" customHeight="1" thickBot="1">
      <c r="A13" s="24" t="s">
        <v>60</v>
      </c>
      <c r="B13" s="25">
        <v>1</v>
      </c>
      <c r="C13" s="26" t="s">
        <v>61</v>
      </c>
      <c r="D13" s="26" t="s">
        <v>44</v>
      </c>
      <c r="E13" s="26"/>
      <c r="F13" s="37"/>
      <c r="G13" s="37"/>
      <c r="H13" s="37"/>
      <c r="I13" s="37"/>
      <c r="J13" s="37"/>
      <c r="K13" s="37"/>
      <c r="L13" s="3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38"/>
      <c r="X13" s="38"/>
      <c r="Y13" s="38"/>
      <c r="Z13" s="39"/>
      <c r="AA13" s="31">
        <v>185</v>
      </c>
      <c r="AB13" s="32">
        <f t="shared" si="0"/>
        <v>0</v>
      </c>
      <c r="AC13" s="40">
        <v>7.4</v>
      </c>
      <c r="AD13" s="41">
        <v>8</v>
      </c>
      <c r="AE13" s="35">
        <f t="shared" si="1"/>
        <v>0</v>
      </c>
      <c r="AF13" s="174"/>
      <c r="AG13" s="174"/>
      <c r="AH13" s="174"/>
    </row>
    <row r="14" spans="1:50" s="36" customFormat="1" ht="13.95" customHeight="1" thickBot="1">
      <c r="A14" s="24" t="s">
        <v>62</v>
      </c>
      <c r="B14" s="25">
        <v>1</v>
      </c>
      <c r="C14" s="26" t="s">
        <v>49</v>
      </c>
      <c r="D14" s="26" t="s">
        <v>44</v>
      </c>
      <c r="E14" s="26"/>
      <c r="F14" s="37"/>
      <c r="G14" s="37"/>
      <c r="H14" s="37"/>
      <c r="I14" s="37"/>
      <c r="J14" s="37"/>
      <c r="K14" s="37"/>
      <c r="L14" s="3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38"/>
      <c r="X14" s="38"/>
      <c r="Y14" s="38"/>
      <c r="Z14" s="39"/>
      <c r="AA14" s="31">
        <v>40</v>
      </c>
      <c r="AB14" s="32">
        <f t="shared" si="0"/>
        <v>0</v>
      </c>
      <c r="AC14" s="40">
        <v>1</v>
      </c>
      <c r="AD14" s="41">
        <v>1.2</v>
      </c>
      <c r="AE14" s="35">
        <f t="shared" si="1"/>
        <v>0</v>
      </c>
      <c r="AF14" s="174"/>
      <c r="AG14" s="174"/>
      <c r="AH14" s="174"/>
    </row>
    <row r="15" spans="1:50" s="36" customFormat="1" ht="13.95" customHeight="1" thickBot="1">
      <c r="A15" s="24" t="s">
        <v>63</v>
      </c>
      <c r="B15" s="25">
        <v>1</v>
      </c>
      <c r="C15" s="26" t="s">
        <v>64</v>
      </c>
      <c r="D15" s="26" t="s">
        <v>44</v>
      </c>
      <c r="E15" s="26"/>
      <c r="F15" s="37"/>
      <c r="G15" s="37"/>
      <c r="H15" s="37"/>
      <c r="I15" s="37"/>
      <c r="J15" s="37"/>
      <c r="K15" s="37"/>
      <c r="L15" s="3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38"/>
      <c r="X15" s="38"/>
      <c r="Y15" s="38"/>
      <c r="Z15" s="39"/>
      <c r="AA15" s="31">
        <v>72.5</v>
      </c>
      <c r="AB15" s="32">
        <f t="shared" si="0"/>
        <v>0</v>
      </c>
      <c r="AC15" s="40">
        <v>1.5</v>
      </c>
      <c r="AD15" s="41">
        <v>1.8</v>
      </c>
      <c r="AE15" s="35">
        <f t="shared" si="1"/>
        <v>0</v>
      </c>
      <c r="AF15" s="174"/>
      <c r="AG15" s="174"/>
      <c r="AH15" s="174"/>
    </row>
    <row r="16" spans="1:50" s="36" customFormat="1" ht="13.95" customHeight="1" thickBot="1">
      <c r="A16" s="24" t="s">
        <v>65</v>
      </c>
      <c r="B16" s="25">
        <v>1</v>
      </c>
      <c r="C16" s="26" t="s">
        <v>66</v>
      </c>
      <c r="D16" s="26" t="s">
        <v>44</v>
      </c>
      <c r="E16" s="26"/>
      <c r="F16" s="37"/>
      <c r="G16" s="37"/>
      <c r="H16" s="37"/>
      <c r="I16" s="37"/>
      <c r="J16" s="37"/>
      <c r="K16" s="37"/>
      <c r="L16" s="3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38"/>
      <c r="X16" s="38"/>
      <c r="Y16" s="38"/>
      <c r="Z16" s="39"/>
      <c r="AA16" s="31">
        <v>77.5</v>
      </c>
      <c r="AB16" s="32">
        <f t="shared" si="0"/>
        <v>0</v>
      </c>
      <c r="AC16" s="40">
        <v>3</v>
      </c>
      <c r="AD16" s="41">
        <v>3.3</v>
      </c>
      <c r="AE16" s="35">
        <f t="shared" si="1"/>
        <v>0</v>
      </c>
      <c r="AF16" s="174"/>
      <c r="AG16" s="174"/>
      <c r="AH16" s="174"/>
    </row>
    <row r="17" spans="1:76" s="36" customFormat="1" ht="13.95" customHeight="1" thickBot="1">
      <c r="A17" s="24" t="s">
        <v>67</v>
      </c>
      <c r="B17" s="25">
        <v>1</v>
      </c>
      <c r="C17" s="26" t="s">
        <v>68</v>
      </c>
      <c r="D17" s="26" t="s">
        <v>44</v>
      </c>
      <c r="E17" s="26"/>
      <c r="F17" s="37"/>
      <c r="G17" s="37"/>
      <c r="H17" s="37"/>
      <c r="I17" s="37"/>
      <c r="J17" s="37"/>
      <c r="K17" s="37"/>
      <c r="L17" s="3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38"/>
      <c r="X17" s="38"/>
      <c r="Y17" s="38"/>
      <c r="Z17" s="39"/>
      <c r="AA17" s="31">
        <v>85</v>
      </c>
      <c r="AB17" s="32">
        <f t="shared" si="0"/>
        <v>0</v>
      </c>
      <c r="AC17" s="40">
        <v>1.86</v>
      </c>
      <c r="AD17" s="41">
        <v>2.2999999999999998</v>
      </c>
      <c r="AE17" s="35">
        <f t="shared" si="1"/>
        <v>0</v>
      </c>
      <c r="AF17" s="174"/>
      <c r="AG17" s="174"/>
      <c r="AH17" s="174"/>
    </row>
    <row r="18" spans="1:76" s="36" customFormat="1" ht="13.95" customHeight="1" thickBot="1">
      <c r="A18" s="24" t="s">
        <v>69</v>
      </c>
      <c r="B18" s="25">
        <v>1</v>
      </c>
      <c r="C18" s="26" t="s">
        <v>70</v>
      </c>
      <c r="D18" s="26" t="s">
        <v>44</v>
      </c>
      <c r="E18" s="26"/>
      <c r="F18" s="37"/>
      <c r="G18" s="37"/>
      <c r="H18" s="37"/>
      <c r="I18" s="37"/>
      <c r="J18" s="37"/>
      <c r="K18" s="37"/>
      <c r="L18" s="3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38"/>
      <c r="X18" s="38"/>
      <c r="Y18" s="38"/>
      <c r="Z18" s="39"/>
      <c r="AA18" s="31">
        <v>117.5</v>
      </c>
      <c r="AB18" s="32">
        <f t="shared" si="0"/>
        <v>0</v>
      </c>
      <c r="AC18" s="40">
        <v>2.75</v>
      </c>
      <c r="AD18" s="41">
        <v>3</v>
      </c>
      <c r="AE18" s="35">
        <f t="shared" si="1"/>
        <v>0</v>
      </c>
      <c r="AF18" s="174"/>
      <c r="AG18" s="174"/>
      <c r="AH18" s="174"/>
    </row>
    <row r="19" spans="1:76" s="36" customFormat="1" ht="13.95" customHeight="1" thickBot="1">
      <c r="A19" s="24" t="s">
        <v>71</v>
      </c>
      <c r="B19" s="25">
        <v>1</v>
      </c>
      <c r="C19" s="26" t="s">
        <v>53</v>
      </c>
      <c r="D19" s="26" t="s">
        <v>44</v>
      </c>
      <c r="E19" s="26"/>
      <c r="F19" s="37"/>
      <c r="G19" s="37"/>
      <c r="H19" s="37"/>
      <c r="I19" s="37"/>
      <c r="J19" s="37"/>
      <c r="K19" s="37"/>
      <c r="L19" s="3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38"/>
      <c r="X19" s="38"/>
      <c r="Y19" s="38"/>
      <c r="Z19" s="39"/>
      <c r="AA19" s="31">
        <v>90</v>
      </c>
      <c r="AB19" s="32">
        <f t="shared" si="0"/>
        <v>0</v>
      </c>
      <c r="AC19" s="40">
        <v>3.84</v>
      </c>
      <c r="AD19" s="41">
        <v>4.2</v>
      </c>
      <c r="AE19" s="35">
        <f t="shared" si="1"/>
        <v>0</v>
      </c>
      <c r="AF19" s="174"/>
      <c r="AG19" s="174"/>
      <c r="AH19" s="174"/>
    </row>
    <row r="20" spans="1:76" s="36" customFormat="1" ht="13.95" customHeight="1" thickBot="1">
      <c r="A20" s="24" t="s">
        <v>72</v>
      </c>
      <c r="B20" s="25">
        <v>1</v>
      </c>
      <c r="C20" s="26" t="s">
        <v>73</v>
      </c>
      <c r="D20" s="26" t="s">
        <v>44</v>
      </c>
      <c r="E20" s="26"/>
      <c r="F20" s="37"/>
      <c r="G20" s="37"/>
      <c r="H20" s="37"/>
      <c r="I20" s="37"/>
      <c r="J20" s="37"/>
      <c r="K20" s="37"/>
      <c r="L20" s="3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38"/>
      <c r="X20" s="38"/>
      <c r="Y20" s="38"/>
      <c r="Z20" s="39"/>
      <c r="AA20" s="31">
        <v>140</v>
      </c>
      <c r="AB20" s="32">
        <f t="shared" si="0"/>
        <v>0</v>
      </c>
      <c r="AC20" s="40">
        <v>7.6</v>
      </c>
      <c r="AD20" s="41">
        <v>8</v>
      </c>
      <c r="AE20" s="35">
        <f t="shared" si="1"/>
        <v>0</v>
      </c>
      <c r="AF20" s="174"/>
      <c r="AG20" s="174"/>
      <c r="AH20" s="174"/>
    </row>
    <row r="21" spans="1:76" s="36" customFormat="1" ht="13.95" customHeight="1" thickBot="1">
      <c r="A21" s="24" t="s">
        <v>74</v>
      </c>
      <c r="B21" s="25">
        <v>1</v>
      </c>
      <c r="C21" s="26" t="s">
        <v>75</v>
      </c>
      <c r="D21" s="26" t="s">
        <v>44</v>
      </c>
      <c r="E21" s="26"/>
      <c r="F21" s="37"/>
      <c r="G21" s="37"/>
      <c r="H21" s="37"/>
      <c r="I21" s="37"/>
      <c r="J21" s="37"/>
      <c r="K21" s="37"/>
      <c r="L21" s="3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38"/>
      <c r="X21" s="38"/>
      <c r="Y21" s="38"/>
      <c r="Z21" s="39"/>
      <c r="AA21" s="31">
        <v>155</v>
      </c>
      <c r="AB21" s="32">
        <f t="shared" si="0"/>
        <v>0</v>
      </c>
      <c r="AC21" s="40">
        <v>4.5999999999999996</v>
      </c>
      <c r="AD21" s="41">
        <v>5.2</v>
      </c>
      <c r="AE21" s="35">
        <f t="shared" si="1"/>
        <v>0</v>
      </c>
      <c r="AF21" s="174"/>
      <c r="AG21" s="174"/>
      <c r="AH21" s="174"/>
    </row>
    <row r="22" spans="1:76" s="36" customFormat="1" ht="13.95" customHeight="1" thickBot="1">
      <c r="A22" s="24" t="s">
        <v>76</v>
      </c>
      <c r="B22" s="25">
        <v>1</v>
      </c>
      <c r="C22" s="26" t="s">
        <v>77</v>
      </c>
      <c r="D22" s="26" t="s">
        <v>44</v>
      </c>
      <c r="E22" s="26"/>
      <c r="F22" s="37"/>
      <c r="G22" s="37"/>
      <c r="H22" s="37"/>
      <c r="I22" s="37"/>
      <c r="J22" s="37"/>
      <c r="K22" s="37"/>
      <c r="L22" s="3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38"/>
      <c r="X22" s="38"/>
      <c r="Y22" s="38"/>
      <c r="Z22" s="39"/>
      <c r="AA22" s="31">
        <v>190</v>
      </c>
      <c r="AB22" s="32">
        <f t="shared" si="0"/>
        <v>0</v>
      </c>
      <c r="AC22" s="40">
        <v>5.42</v>
      </c>
      <c r="AD22" s="41">
        <v>6</v>
      </c>
      <c r="AE22" s="35">
        <f t="shared" si="1"/>
        <v>0</v>
      </c>
      <c r="AF22" s="174"/>
      <c r="AG22" s="174"/>
      <c r="AH22" s="174"/>
    </row>
    <row r="23" spans="1:76" s="36" customFormat="1" ht="13.95" customHeight="1" thickBot="1">
      <c r="A23" s="24" t="s">
        <v>78</v>
      </c>
      <c r="B23" s="25">
        <v>1</v>
      </c>
      <c r="C23" s="26" t="s">
        <v>64</v>
      </c>
      <c r="D23" s="26" t="s">
        <v>44</v>
      </c>
      <c r="E23" s="26"/>
      <c r="F23" s="37"/>
      <c r="G23" s="37"/>
      <c r="H23" s="37"/>
      <c r="I23" s="37"/>
      <c r="J23" s="37"/>
      <c r="K23" s="37"/>
      <c r="L23" s="3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38"/>
      <c r="X23" s="38"/>
      <c r="Y23" s="38"/>
      <c r="Z23" s="39"/>
      <c r="AA23" s="31">
        <v>90</v>
      </c>
      <c r="AB23" s="32">
        <f t="shared" si="0"/>
        <v>0</v>
      </c>
      <c r="AC23" s="40">
        <v>1.9</v>
      </c>
      <c r="AD23" s="41">
        <v>2.4</v>
      </c>
      <c r="AE23" s="35">
        <f t="shared" si="1"/>
        <v>0</v>
      </c>
      <c r="AF23" s="174"/>
      <c r="AG23" s="174"/>
      <c r="AH23" s="174"/>
    </row>
    <row r="24" spans="1:76" s="36" customFormat="1" ht="13.95" customHeight="1" thickBot="1">
      <c r="A24" s="24" t="s">
        <v>79</v>
      </c>
      <c r="B24" s="25">
        <v>1</v>
      </c>
      <c r="C24" s="26" t="s">
        <v>53</v>
      </c>
      <c r="D24" s="26" t="s">
        <v>44</v>
      </c>
      <c r="E24" s="26"/>
      <c r="F24" s="37"/>
      <c r="G24" s="37"/>
      <c r="H24" s="37"/>
      <c r="I24" s="37"/>
      <c r="J24" s="37"/>
      <c r="K24" s="37"/>
      <c r="L24" s="3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38"/>
      <c r="X24" s="38"/>
      <c r="Y24" s="38"/>
      <c r="Z24" s="39"/>
      <c r="AA24" s="31">
        <v>117.5</v>
      </c>
      <c r="AB24" s="32">
        <f t="shared" si="0"/>
        <v>0</v>
      </c>
      <c r="AC24" s="40">
        <v>5.8</v>
      </c>
      <c r="AD24" s="41">
        <v>6.8</v>
      </c>
      <c r="AE24" s="35">
        <f t="shared" si="1"/>
        <v>0</v>
      </c>
      <c r="AF24" s="174"/>
      <c r="AG24" s="174"/>
      <c r="AH24" s="174"/>
    </row>
    <row r="25" spans="1:76" s="36" customFormat="1" ht="13.95" customHeight="1" thickBot="1">
      <c r="A25" s="24" t="s">
        <v>80</v>
      </c>
      <c r="B25" s="25">
        <v>5</v>
      </c>
      <c r="C25" s="26" t="s">
        <v>81</v>
      </c>
      <c r="D25" s="26" t="s">
        <v>44</v>
      </c>
      <c r="E25" s="26"/>
      <c r="F25" s="37"/>
      <c r="G25" s="37"/>
      <c r="H25" s="37"/>
      <c r="I25" s="37"/>
      <c r="J25" s="37"/>
      <c r="K25" s="37"/>
      <c r="L25" s="3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38"/>
      <c r="X25" s="38"/>
      <c r="Y25" s="38"/>
      <c r="Z25" s="39"/>
      <c r="AA25" s="31">
        <v>490</v>
      </c>
      <c r="AB25" s="32">
        <f t="shared" si="0"/>
        <v>0</v>
      </c>
      <c r="AC25" s="40">
        <v>21</v>
      </c>
      <c r="AD25" s="41">
        <v>25</v>
      </c>
      <c r="AE25" s="35">
        <f t="shared" si="1"/>
        <v>0</v>
      </c>
      <c r="AF25" s="174"/>
      <c r="AG25" s="174"/>
      <c r="AH25" s="174"/>
    </row>
    <row r="26" spans="1:76" s="36" customFormat="1" ht="13.95" customHeight="1" thickBot="1">
      <c r="A26" s="24" t="s">
        <v>82</v>
      </c>
      <c r="B26" s="25">
        <v>1</v>
      </c>
      <c r="C26" s="26" t="s">
        <v>83</v>
      </c>
      <c r="D26" s="26" t="s">
        <v>44</v>
      </c>
      <c r="E26" s="26"/>
      <c r="F26" s="37"/>
      <c r="G26" s="37"/>
      <c r="H26" s="37"/>
      <c r="I26" s="37"/>
      <c r="J26" s="37"/>
      <c r="K26" s="37"/>
      <c r="L26" s="3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8"/>
      <c r="X26" s="38"/>
      <c r="Y26" s="38"/>
      <c r="Z26" s="39"/>
      <c r="AA26" s="31">
        <v>120</v>
      </c>
      <c r="AB26" s="32">
        <f t="shared" si="0"/>
        <v>0</v>
      </c>
      <c r="AC26" s="40">
        <v>4.22</v>
      </c>
      <c r="AD26" s="41">
        <v>5</v>
      </c>
      <c r="AE26" s="35">
        <f t="shared" si="1"/>
        <v>0</v>
      </c>
      <c r="AF26" s="174"/>
      <c r="AG26" s="174"/>
      <c r="AH26" s="174"/>
    </row>
    <row r="27" spans="1:76" s="36" customFormat="1" ht="13.95" customHeight="1" thickBot="1">
      <c r="A27" s="24" t="s">
        <v>84</v>
      </c>
      <c r="B27" s="25">
        <v>6</v>
      </c>
      <c r="C27" s="26" t="s">
        <v>85</v>
      </c>
      <c r="D27" s="26" t="s">
        <v>44</v>
      </c>
      <c r="E27" s="26"/>
      <c r="F27" s="37"/>
      <c r="G27" s="37"/>
      <c r="H27" s="37"/>
      <c r="I27" s="37"/>
      <c r="J27" s="37"/>
      <c r="K27" s="37"/>
      <c r="L27" s="3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38"/>
      <c r="X27" s="38"/>
      <c r="Y27" s="38"/>
      <c r="Z27" s="39"/>
      <c r="AA27" s="31">
        <v>530</v>
      </c>
      <c r="AB27" s="32">
        <f t="shared" si="0"/>
        <v>0</v>
      </c>
      <c r="AC27" s="42">
        <v>18.600000000000001</v>
      </c>
      <c r="AD27" s="41">
        <v>23</v>
      </c>
      <c r="AE27" s="35">
        <f t="shared" si="1"/>
        <v>0</v>
      </c>
      <c r="AF27" s="174"/>
      <c r="AG27" s="174"/>
      <c r="AH27" s="174"/>
    </row>
    <row r="28" spans="1:76" s="36" customFormat="1" ht="13.95" customHeight="1" thickBot="1">
      <c r="A28" s="24" t="s">
        <v>86</v>
      </c>
      <c r="B28" s="25">
        <v>1</v>
      </c>
      <c r="C28" s="26" t="s">
        <v>75</v>
      </c>
      <c r="D28" s="26" t="s">
        <v>44</v>
      </c>
      <c r="E28" s="26"/>
      <c r="F28" s="37"/>
      <c r="G28" s="37"/>
      <c r="H28" s="37"/>
      <c r="I28" s="37"/>
      <c r="J28" s="37"/>
      <c r="K28" s="37"/>
      <c r="L28" s="3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43"/>
      <c r="X28" s="43"/>
      <c r="Y28" s="43"/>
      <c r="Z28" s="44"/>
      <c r="AA28" s="31">
        <v>110</v>
      </c>
      <c r="AB28" s="32">
        <f t="shared" si="0"/>
        <v>0</v>
      </c>
      <c r="AC28" s="45">
        <v>3.1</v>
      </c>
      <c r="AD28" s="45">
        <v>3.6</v>
      </c>
      <c r="AE28" s="35">
        <f t="shared" si="1"/>
        <v>0</v>
      </c>
      <c r="AF28" s="174"/>
      <c r="AG28" s="174"/>
      <c r="AH28" s="174"/>
      <c r="BD28" s="578" t="s">
        <v>397</v>
      </c>
      <c r="BE28" s="578"/>
      <c r="BF28" s="578"/>
      <c r="BG28" s="578"/>
      <c r="BH28" s="578"/>
      <c r="BI28" s="578"/>
      <c r="BJ28" s="578"/>
      <c r="BK28" s="578"/>
      <c r="BL28" s="578"/>
      <c r="BM28" s="578"/>
      <c r="BN28" s="578"/>
      <c r="BO28" s="578"/>
      <c r="BP28" s="578"/>
      <c r="BQ28" s="578"/>
      <c r="BR28" s="578"/>
      <c r="BS28" s="578"/>
      <c r="BT28" s="578"/>
      <c r="BU28" s="578"/>
      <c r="BV28" s="578"/>
      <c r="BW28" s="578"/>
      <c r="BX28" s="578"/>
    </row>
    <row r="29" spans="1:76" ht="13.8" thickBot="1">
      <c r="A29" s="4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4"/>
      <c r="AB29" s="4"/>
      <c r="AC29" s="2"/>
      <c r="AD29" s="2"/>
      <c r="AE29" s="2"/>
      <c r="AF29" s="2"/>
      <c r="AG29" s="2"/>
      <c r="AH29" s="2"/>
      <c r="BD29" s="577"/>
      <c r="BE29" s="577"/>
      <c r="BF29" s="577"/>
      <c r="BG29" s="577"/>
      <c r="BH29" s="577"/>
      <c r="BI29" s="577"/>
      <c r="BJ29" s="577"/>
      <c r="BK29" s="577"/>
      <c r="BL29" s="577"/>
      <c r="BM29" s="577"/>
      <c r="BN29" s="577"/>
      <c r="BO29" s="577"/>
      <c r="BP29" s="577"/>
      <c r="BQ29" s="577"/>
      <c r="BR29" s="577"/>
      <c r="BS29" s="577"/>
      <c r="BT29" s="577"/>
      <c r="BU29" s="577"/>
      <c r="BV29" s="577"/>
      <c r="BW29" s="577"/>
      <c r="BX29" s="577"/>
    </row>
    <row r="30" spans="1:76" s="51" customFormat="1" ht="57.75" customHeight="1" thickBot="1">
      <c r="A30" s="5" t="s">
        <v>87</v>
      </c>
      <c r="B30" s="5" t="s">
        <v>3</v>
      </c>
      <c r="C30" s="5" t="s">
        <v>4</v>
      </c>
      <c r="D30" s="5" t="s">
        <v>5</v>
      </c>
      <c r="E30" s="5" t="s">
        <v>253</v>
      </c>
      <c r="F30" s="5" t="s">
        <v>88</v>
      </c>
      <c r="G30" s="5" t="s">
        <v>89</v>
      </c>
      <c r="H30" s="5" t="s">
        <v>90</v>
      </c>
      <c r="I30" s="5" t="s">
        <v>91</v>
      </c>
      <c r="J30" s="5" t="s">
        <v>92</v>
      </c>
      <c r="K30" s="5" t="s">
        <v>93</v>
      </c>
      <c r="L30" s="5" t="s">
        <v>94</v>
      </c>
      <c r="M30" s="7" t="s">
        <v>95</v>
      </c>
      <c r="N30" s="8" t="s">
        <v>96</v>
      </c>
      <c r="O30" s="9" t="s">
        <v>1458</v>
      </c>
      <c r="P30" s="9" t="s">
        <v>97</v>
      </c>
      <c r="Q30" s="10" t="s">
        <v>98</v>
      </c>
      <c r="R30" s="11" t="s">
        <v>99</v>
      </c>
      <c r="S30" s="12" t="s">
        <v>100</v>
      </c>
      <c r="T30" s="13" t="s">
        <v>1457</v>
      </c>
      <c r="U30" s="13" t="s">
        <v>101</v>
      </c>
      <c r="V30" s="14" t="s">
        <v>102</v>
      </c>
      <c r="W30" s="15" t="s">
        <v>103</v>
      </c>
      <c r="X30" s="16" t="s">
        <v>104</v>
      </c>
      <c r="Y30" s="47" t="s">
        <v>105</v>
      </c>
      <c r="Z30" s="48" t="s">
        <v>106</v>
      </c>
      <c r="AA30" s="49" t="s">
        <v>107</v>
      </c>
      <c r="AB30" s="50" t="s">
        <v>108</v>
      </c>
      <c r="AC30" s="19" t="s">
        <v>17</v>
      </c>
      <c r="AD30" s="19" t="s">
        <v>18</v>
      </c>
      <c r="AE30" s="19" t="s">
        <v>19</v>
      </c>
      <c r="AF30" s="19" t="s">
        <v>20</v>
      </c>
      <c r="AG30" s="19" t="s">
        <v>21</v>
      </c>
      <c r="AH30" s="19" t="s">
        <v>396</v>
      </c>
      <c r="AI30" s="5" t="s">
        <v>26</v>
      </c>
      <c r="AJ30" s="5" t="s">
        <v>27</v>
      </c>
      <c r="AK30" s="5" t="s">
        <v>28</v>
      </c>
      <c r="AL30" s="5" t="s">
        <v>29</v>
      </c>
      <c r="AM30" s="5" t="s">
        <v>30</v>
      </c>
      <c r="AN30" s="5" t="s">
        <v>31</v>
      </c>
      <c r="AO30" s="5" t="s">
        <v>32</v>
      </c>
      <c r="AP30" s="5" t="s">
        <v>33</v>
      </c>
      <c r="AQ30" s="5" t="s">
        <v>34</v>
      </c>
      <c r="AR30" s="5" t="s">
        <v>35</v>
      </c>
      <c r="AS30" s="5" t="s">
        <v>36</v>
      </c>
      <c r="AT30" s="5" t="s">
        <v>37</v>
      </c>
      <c r="AU30" s="5" t="s">
        <v>38</v>
      </c>
      <c r="AV30" s="5" t="s">
        <v>39</v>
      </c>
      <c r="AW30" s="5" t="s">
        <v>40</v>
      </c>
      <c r="AX30" s="5" t="s">
        <v>41</v>
      </c>
      <c r="AY30" s="5" t="s">
        <v>398</v>
      </c>
      <c r="AZ30" s="5" t="s">
        <v>392</v>
      </c>
      <c r="BA30" s="5" t="s">
        <v>393</v>
      </c>
      <c r="BB30" s="5" t="s">
        <v>394</v>
      </c>
      <c r="BC30" s="5" t="s">
        <v>395</v>
      </c>
      <c r="BD30" s="172" t="s">
        <v>26</v>
      </c>
      <c r="BE30" s="172" t="s">
        <v>27</v>
      </c>
      <c r="BF30" s="172" t="s">
        <v>28</v>
      </c>
      <c r="BG30" s="172" t="s">
        <v>29</v>
      </c>
      <c r="BH30" s="172" t="s">
        <v>30</v>
      </c>
      <c r="BI30" s="172" t="s">
        <v>31</v>
      </c>
      <c r="BJ30" s="172" t="s">
        <v>32</v>
      </c>
      <c r="BK30" s="172" t="s">
        <v>33</v>
      </c>
      <c r="BL30" s="172" t="s">
        <v>34</v>
      </c>
      <c r="BM30" s="172" t="s">
        <v>35</v>
      </c>
      <c r="BN30" s="172" t="s">
        <v>36</v>
      </c>
      <c r="BO30" s="172" t="s">
        <v>37</v>
      </c>
      <c r="BP30" s="172" t="s">
        <v>38</v>
      </c>
      <c r="BQ30" s="172" t="s">
        <v>39</v>
      </c>
      <c r="BR30" s="172" t="s">
        <v>40</v>
      </c>
      <c r="BS30" s="172" t="s">
        <v>41</v>
      </c>
      <c r="BT30" s="172" t="s">
        <v>398</v>
      </c>
      <c r="BU30" s="172" t="s">
        <v>392</v>
      </c>
      <c r="BV30" s="172" t="s">
        <v>393</v>
      </c>
      <c r="BW30" s="172" t="s">
        <v>394</v>
      </c>
      <c r="BX30" s="172" t="s">
        <v>395</v>
      </c>
    </row>
    <row r="31" spans="1:76" s="21" customFormat="1" ht="12.6" thickBot="1">
      <c r="A31" s="52" t="s">
        <v>109</v>
      </c>
      <c r="B31" s="53"/>
      <c r="C31" s="53"/>
      <c r="D31" s="53"/>
      <c r="E31" s="53"/>
      <c r="F31" s="54"/>
      <c r="G31" s="55"/>
      <c r="H31" s="55"/>
      <c r="I31" s="55"/>
      <c r="J31" s="55"/>
      <c r="K31" s="55"/>
      <c r="L31" s="55"/>
      <c r="M31" s="55"/>
      <c r="N31" s="55"/>
      <c r="P31" s="56"/>
      <c r="Q31" s="55"/>
      <c r="R31" s="55"/>
      <c r="S31" s="56"/>
      <c r="U31" s="55"/>
      <c r="V31" s="57"/>
      <c r="W31" s="57"/>
      <c r="X31" s="57"/>
      <c r="Y31" s="57"/>
      <c r="Z31" s="57"/>
      <c r="AA31" s="57"/>
      <c r="AB31" s="57"/>
      <c r="AC31" s="58"/>
      <c r="AD31" s="59"/>
      <c r="AE31" s="57"/>
      <c r="AF31" s="57"/>
      <c r="AG31" s="57"/>
      <c r="AH31" s="93"/>
    </row>
    <row r="32" spans="1:76" s="36" customFormat="1" ht="13.95" customHeight="1" thickBot="1">
      <c r="A32" s="60" t="s">
        <v>110</v>
      </c>
      <c r="B32" s="26">
        <v>10</v>
      </c>
      <c r="C32" s="61" t="s">
        <v>91</v>
      </c>
      <c r="D32" s="62" t="s">
        <v>111</v>
      </c>
      <c r="E32" s="62"/>
      <c r="F32" s="63"/>
      <c r="G32" s="63"/>
      <c r="H32" s="63"/>
      <c r="I32" s="63">
        <v>10</v>
      </c>
      <c r="J32" s="64"/>
      <c r="K32" s="63"/>
      <c r="L32" s="64"/>
      <c r="M32" s="65" t="e">
        <f>#REF!</f>
        <v>#REF!</v>
      </c>
      <c r="N32" s="65" t="e">
        <f>#REF!</f>
        <v>#REF!</v>
      </c>
      <c r="O32" s="65" t="e">
        <f>#REF!</f>
        <v>#REF!</v>
      </c>
      <c r="P32" s="65" t="e">
        <f>#REF!</f>
        <v>#REF!</v>
      </c>
      <c r="Q32" s="65" t="e">
        <f>#REF!</f>
        <v>#REF!</v>
      </c>
      <c r="R32" s="65" t="e">
        <f>#REF!</f>
        <v>#REF!</v>
      </c>
      <c r="S32" s="65" t="e">
        <f>#REF!</f>
        <v>#REF!</v>
      </c>
      <c r="T32" s="65" t="e">
        <f>#REF!</f>
        <v>#REF!</v>
      </c>
      <c r="U32" s="65" t="e">
        <f>#REF!</f>
        <v>#REF!</v>
      </c>
      <c r="V32" s="65" t="e">
        <f>#REF!</f>
        <v>#REF!</v>
      </c>
      <c r="W32" s="65" t="e">
        <f>#REF!</f>
        <v>#REF!</v>
      </c>
      <c r="X32" s="65" t="e">
        <f>#REF!</f>
        <v>#REF!</v>
      </c>
      <c r="Y32" s="65" t="e">
        <f>#REF!</f>
        <v>#REF!</v>
      </c>
      <c r="Z32" s="65" t="e">
        <f>#REF!</f>
        <v>#REF!</v>
      </c>
      <c r="AA32" s="65" t="e">
        <f>#REF!</f>
        <v>#REF!</v>
      </c>
      <c r="AB32" s="65" t="e">
        <f>#REF!</f>
        <v>#REF!</v>
      </c>
      <c r="AC32" s="66">
        <v>82.5</v>
      </c>
      <c r="AD32" s="67" t="e">
        <f t="shared" ref="AD32:AD59" si="2">(M32*$AC32)+(N32*$AC32)+(P32*$AC32)+(Q32*$AC32)+(R32*$AC32)+(S32*$AC32)+(U32*$AC32)+(V32*$AC32)+(W32*$AC32)+(X32*$AC32)</f>
        <v>#REF!</v>
      </c>
      <c r="AE32" s="68">
        <v>4.55</v>
      </c>
      <c r="AF32" s="69"/>
      <c r="AG32" s="70" t="e">
        <f t="shared" ref="AG32:AG59" si="3">(M32*$B32)+(N32*$B32)+(P32*$B32)+(Q32*$B32)+(R32*$B32)+(S32*$B32)+(U32*$B32)+(V32*$B32)+(W32*$B32)+(X32*$B32)</f>
        <v>#REF!</v>
      </c>
      <c r="AH32" s="36" t="e">
        <f t="shared" ref="AH32:AH59" si="4">SUM(M32:AB32)</f>
        <v>#REF!</v>
      </c>
      <c r="AK32" s="36">
        <v>4</v>
      </c>
      <c r="AL32" s="36">
        <v>5</v>
      </c>
      <c r="AM32" s="36">
        <v>1</v>
      </c>
      <c r="AZ32" s="36">
        <v>10</v>
      </c>
      <c r="BD32" s="36" t="e">
        <f>IF($AH$32&gt;0,$AH$32*AI32,0)</f>
        <v>#REF!</v>
      </c>
      <c r="BE32" s="36" t="e">
        <f t="shared" ref="BE32:BX32" si="5">IF($AH$32&gt;0,$AH$32*AJ32,0)</f>
        <v>#REF!</v>
      </c>
      <c r="BF32" s="36" t="e">
        <f t="shared" si="5"/>
        <v>#REF!</v>
      </c>
      <c r="BG32" s="36" t="e">
        <f t="shared" si="5"/>
        <v>#REF!</v>
      </c>
      <c r="BH32" s="36" t="e">
        <f t="shared" si="5"/>
        <v>#REF!</v>
      </c>
      <c r="BI32" s="36" t="e">
        <f t="shared" si="5"/>
        <v>#REF!</v>
      </c>
      <c r="BJ32" s="36" t="e">
        <f t="shared" si="5"/>
        <v>#REF!</v>
      </c>
      <c r="BK32" s="36" t="e">
        <f t="shared" si="5"/>
        <v>#REF!</v>
      </c>
      <c r="BL32" s="36" t="e">
        <f t="shared" si="5"/>
        <v>#REF!</v>
      </c>
      <c r="BM32" s="36" t="e">
        <f t="shared" si="5"/>
        <v>#REF!</v>
      </c>
      <c r="BN32" s="36" t="e">
        <f t="shared" si="5"/>
        <v>#REF!</v>
      </c>
      <c r="BO32" s="36" t="e">
        <f t="shared" si="5"/>
        <v>#REF!</v>
      </c>
      <c r="BP32" s="36" t="e">
        <f t="shared" si="5"/>
        <v>#REF!</v>
      </c>
      <c r="BQ32" s="36" t="e">
        <f t="shared" si="5"/>
        <v>#REF!</v>
      </c>
      <c r="BR32" s="36" t="e">
        <f t="shared" si="5"/>
        <v>#REF!</v>
      </c>
      <c r="BS32" s="36" t="e">
        <f t="shared" si="5"/>
        <v>#REF!</v>
      </c>
      <c r="BT32" s="36" t="e">
        <f t="shared" si="5"/>
        <v>#REF!</v>
      </c>
      <c r="BU32" s="36" t="e">
        <f t="shared" si="5"/>
        <v>#REF!</v>
      </c>
      <c r="BV32" s="36" t="e">
        <f t="shared" si="5"/>
        <v>#REF!</v>
      </c>
      <c r="BW32" s="36" t="e">
        <f t="shared" si="5"/>
        <v>#REF!</v>
      </c>
      <c r="BX32" s="36" t="e">
        <f t="shared" si="5"/>
        <v>#REF!</v>
      </c>
    </row>
    <row r="33" spans="1:76" s="36" customFormat="1" ht="13.95" customHeight="1" thickBot="1">
      <c r="A33" s="60" t="s">
        <v>112</v>
      </c>
      <c r="B33" s="26">
        <v>10</v>
      </c>
      <c r="C33" s="61" t="s">
        <v>91</v>
      </c>
      <c r="D33" s="62" t="s">
        <v>111</v>
      </c>
      <c r="E33" s="62"/>
      <c r="F33" s="71"/>
      <c r="G33" s="71"/>
      <c r="H33" s="71"/>
      <c r="I33" s="71">
        <v>10</v>
      </c>
      <c r="J33" s="72"/>
      <c r="K33" s="71"/>
      <c r="L33" s="72"/>
      <c r="M33" s="65" t="e">
        <f>#REF!</f>
        <v>#REF!</v>
      </c>
      <c r="N33" s="65" t="e">
        <f>#REF!</f>
        <v>#REF!</v>
      </c>
      <c r="O33" s="65" t="e">
        <f>#REF!</f>
        <v>#REF!</v>
      </c>
      <c r="P33" s="65" t="e">
        <f>#REF!</f>
        <v>#REF!</v>
      </c>
      <c r="Q33" s="65" t="e">
        <f>#REF!</f>
        <v>#REF!</v>
      </c>
      <c r="R33" s="65" t="e">
        <f>#REF!</f>
        <v>#REF!</v>
      </c>
      <c r="S33" s="65" t="e">
        <f>#REF!</f>
        <v>#REF!</v>
      </c>
      <c r="T33" s="65" t="e">
        <f>#REF!</f>
        <v>#REF!</v>
      </c>
      <c r="U33" s="65" t="e">
        <f>#REF!</f>
        <v>#REF!</v>
      </c>
      <c r="V33" s="65" t="e">
        <f>#REF!</f>
        <v>#REF!</v>
      </c>
      <c r="W33" s="65" t="e">
        <f>#REF!</f>
        <v>#REF!</v>
      </c>
      <c r="X33" s="65" t="e">
        <f>#REF!</f>
        <v>#REF!</v>
      </c>
      <c r="Y33" s="65" t="e">
        <f>#REF!</f>
        <v>#REF!</v>
      </c>
      <c r="Z33" s="65" t="e">
        <f>#REF!</f>
        <v>#REF!</v>
      </c>
      <c r="AA33" s="65" t="e">
        <f>#REF!</f>
        <v>#REF!</v>
      </c>
      <c r="AB33" s="65" t="e">
        <f>#REF!</f>
        <v>#REF!</v>
      </c>
      <c r="AC33" s="66">
        <v>72.5</v>
      </c>
      <c r="AD33" s="67" t="e">
        <f t="shared" si="2"/>
        <v>#REF!</v>
      </c>
      <c r="AE33" s="68">
        <v>5.55</v>
      </c>
      <c r="AF33" s="69"/>
      <c r="AG33" s="70" t="e">
        <f t="shared" si="3"/>
        <v>#REF!</v>
      </c>
      <c r="AH33" s="36" t="e">
        <f t="shared" si="4"/>
        <v>#REF!</v>
      </c>
      <c r="AK33" s="36">
        <v>5</v>
      </c>
      <c r="AL33" s="36">
        <v>5</v>
      </c>
      <c r="AZ33" s="36">
        <v>10</v>
      </c>
      <c r="BD33" s="36" t="e">
        <f>IF($AH$33&gt;0,$AH$33*AI33,0)</f>
        <v>#REF!</v>
      </c>
      <c r="BE33" s="36" t="e">
        <f t="shared" ref="BE33:BX33" si="6">IF($AH$33&gt;0,$AH$33*AJ33,0)</f>
        <v>#REF!</v>
      </c>
      <c r="BF33" s="36" t="e">
        <f t="shared" si="6"/>
        <v>#REF!</v>
      </c>
      <c r="BG33" s="36" t="e">
        <f t="shared" si="6"/>
        <v>#REF!</v>
      </c>
      <c r="BH33" s="36" t="e">
        <f t="shared" si="6"/>
        <v>#REF!</v>
      </c>
      <c r="BI33" s="36" t="e">
        <f t="shared" si="6"/>
        <v>#REF!</v>
      </c>
      <c r="BJ33" s="36" t="e">
        <f t="shared" si="6"/>
        <v>#REF!</v>
      </c>
      <c r="BK33" s="36" t="e">
        <f t="shared" si="6"/>
        <v>#REF!</v>
      </c>
      <c r="BL33" s="36" t="e">
        <f t="shared" si="6"/>
        <v>#REF!</v>
      </c>
      <c r="BM33" s="36" t="e">
        <f t="shared" si="6"/>
        <v>#REF!</v>
      </c>
      <c r="BN33" s="36" t="e">
        <f t="shared" si="6"/>
        <v>#REF!</v>
      </c>
      <c r="BO33" s="36" t="e">
        <f t="shared" si="6"/>
        <v>#REF!</v>
      </c>
      <c r="BP33" s="36" t="e">
        <f t="shared" si="6"/>
        <v>#REF!</v>
      </c>
      <c r="BQ33" s="36" t="e">
        <f t="shared" si="6"/>
        <v>#REF!</v>
      </c>
      <c r="BR33" s="36" t="e">
        <f t="shared" si="6"/>
        <v>#REF!</v>
      </c>
      <c r="BS33" s="36" t="e">
        <f t="shared" si="6"/>
        <v>#REF!</v>
      </c>
      <c r="BT33" s="36" t="e">
        <f t="shared" si="6"/>
        <v>#REF!</v>
      </c>
      <c r="BU33" s="36" t="e">
        <f t="shared" si="6"/>
        <v>#REF!</v>
      </c>
      <c r="BV33" s="36" t="e">
        <f t="shared" si="6"/>
        <v>#REF!</v>
      </c>
      <c r="BW33" s="36" t="e">
        <f t="shared" si="6"/>
        <v>#REF!</v>
      </c>
      <c r="BX33" s="36" t="e">
        <f t="shared" si="6"/>
        <v>#REF!</v>
      </c>
    </row>
    <row r="34" spans="1:76" s="36" customFormat="1" ht="13.95" customHeight="1" thickBot="1">
      <c r="A34" s="60" t="s">
        <v>113</v>
      </c>
      <c r="B34" s="26">
        <v>10</v>
      </c>
      <c r="C34" s="61" t="s">
        <v>91</v>
      </c>
      <c r="D34" s="62" t="s">
        <v>111</v>
      </c>
      <c r="E34" s="62"/>
      <c r="F34" s="72"/>
      <c r="G34" s="72"/>
      <c r="H34" s="72"/>
      <c r="I34" s="72">
        <v>10</v>
      </c>
      <c r="J34" s="72"/>
      <c r="K34" s="72"/>
      <c r="L34" s="72"/>
      <c r="M34" s="65" t="e">
        <f>#REF!</f>
        <v>#REF!</v>
      </c>
      <c r="N34" s="65" t="e">
        <f>#REF!</f>
        <v>#REF!</v>
      </c>
      <c r="O34" s="65" t="e">
        <f>#REF!</f>
        <v>#REF!</v>
      </c>
      <c r="P34" s="65" t="e">
        <f>#REF!</f>
        <v>#REF!</v>
      </c>
      <c r="Q34" s="65" t="e">
        <f>#REF!</f>
        <v>#REF!</v>
      </c>
      <c r="R34" s="65" t="e">
        <f>#REF!</f>
        <v>#REF!</v>
      </c>
      <c r="S34" s="65" t="e">
        <f>#REF!</f>
        <v>#REF!</v>
      </c>
      <c r="T34" s="65" t="e">
        <f>#REF!</f>
        <v>#REF!</v>
      </c>
      <c r="U34" s="65" t="e">
        <f>#REF!</f>
        <v>#REF!</v>
      </c>
      <c r="V34" s="65" t="e">
        <f>#REF!</f>
        <v>#REF!</v>
      </c>
      <c r="W34" s="65" t="e">
        <f>#REF!</f>
        <v>#REF!</v>
      </c>
      <c r="X34" s="65" t="e">
        <f>#REF!</f>
        <v>#REF!</v>
      </c>
      <c r="Y34" s="65" t="e">
        <f>#REF!</f>
        <v>#REF!</v>
      </c>
      <c r="Z34" s="65" t="e">
        <f>#REF!</f>
        <v>#REF!</v>
      </c>
      <c r="AA34" s="65" t="e">
        <f>#REF!</f>
        <v>#REF!</v>
      </c>
      <c r="AB34" s="65" t="e">
        <f>#REF!</f>
        <v>#REF!</v>
      </c>
      <c r="AC34" s="66">
        <v>80</v>
      </c>
      <c r="AD34" s="67" t="e">
        <f t="shared" si="2"/>
        <v>#REF!</v>
      </c>
      <c r="AE34" s="68">
        <v>6.55</v>
      </c>
      <c r="AF34" s="69"/>
      <c r="AG34" s="70" t="e">
        <f t="shared" si="3"/>
        <v>#REF!</v>
      </c>
      <c r="AH34" s="36" t="e">
        <f t="shared" si="4"/>
        <v>#REF!</v>
      </c>
      <c r="AK34" s="36">
        <v>6</v>
      </c>
      <c r="AL34" s="36">
        <v>4</v>
      </c>
      <c r="AZ34" s="36">
        <v>10</v>
      </c>
      <c r="BD34" s="36" t="e">
        <f t="shared" ref="BD34:BX34" si="7">IF($AH$34&gt;0,$AH$34*AI34,0)</f>
        <v>#REF!</v>
      </c>
      <c r="BE34" s="36" t="e">
        <f t="shared" si="7"/>
        <v>#REF!</v>
      </c>
      <c r="BF34" s="36" t="e">
        <f t="shared" si="7"/>
        <v>#REF!</v>
      </c>
      <c r="BG34" s="36" t="e">
        <f t="shared" si="7"/>
        <v>#REF!</v>
      </c>
      <c r="BH34" s="36" t="e">
        <f t="shared" si="7"/>
        <v>#REF!</v>
      </c>
      <c r="BI34" s="36" t="e">
        <f t="shared" si="7"/>
        <v>#REF!</v>
      </c>
      <c r="BJ34" s="36" t="e">
        <f t="shared" si="7"/>
        <v>#REF!</v>
      </c>
      <c r="BK34" s="36" t="e">
        <f t="shared" si="7"/>
        <v>#REF!</v>
      </c>
      <c r="BL34" s="36" t="e">
        <f t="shared" si="7"/>
        <v>#REF!</v>
      </c>
      <c r="BM34" s="36" t="e">
        <f t="shared" si="7"/>
        <v>#REF!</v>
      </c>
      <c r="BN34" s="36" t="e">
        <f t="shared" si="7"/>
        <v>#REF!</v>
      </c>
      <c r="BO34" s="36" t="e">
        <f t="shared" si="7"/>
        <v>#REF!</v>
      </c>
      <c r="BP34" s="36" t="e">
        <f t="shared" si="7"/>
        <v>#REF!</v>
      </c>
      <c r="BQ34" s="36" t="e">
        <f t="shared" si="7"/>
        <v>#REF!</v>
      </c>
      <c r="BR34" s="36" t="e">
        <f t="shared" si="7"/>
        <v>#REF!</v>
      </c>
      <c r="BS34" s="36" t="e">
        <f t="shared" si="7"/>
        <v>#REF!</v>
      </c>
      <c r="BT34" s="36" t="e">
        <f t="shared" si="7"/>
        <v>#REF!</v>
      </c>
      <c r="BU34" s="36" t="e">
        <f t="shared" si="7"/>
        <v>#REF!</v>
      </c>
      <c r="BV34" s="36" t="e">
        <f t="shared" si="7"/>
        <v>#REF!</v>
      </c>
      <c r="BW34" s="36" t="e">
        <f t="shared" si="7"/>
        <v>#REF!</v>
      </c>
      <c r="BX34" s="36" t="e">
        <f t="shared" si="7"/>
        <v>#REF!</v>
      </c>
    </row>
    <row r="35" spans="1:76" s="36" customFormat="1" ht="13.95" customHeight="1" thickBot="1">
      <c r="A35" s="60" t="s">
        <v>114</v>
      </c>
      <c r="B35" s="26">
        <v>10</v>
      </c>
      <c r="C35" s="61" t="s">
        <v>91</v>
      </c>
      <c r="D35" s="62" t="s">
        <v>111</v>
      </c>
      <c r="E35" s="62"/>
      <c r="F35" s="72"/>
      <c r="G35" s="72"/>
      <c r="H35" s="72"/>
      <c r="I35" s="72">
        <v>10</v>
      </c>
      <c r="J35" s="72"/>
      <c r="K35" s="72"/>
      <c r="L35" s="72"/>
      <c r="M35" s="65" t="e">
        <f>#REF!</f>
        <v>#REF!</v>
      </c>
      <c r="N35" s="65" t="e">
        <f>#REF!</f>
        <v>#REF!</v>
      </c>
      <c r="O35" s="65" t="e">
        <f>#REF!</f>
        <v>#REF!</v>
      </c>
      <c r="P35" s="65" t="e">
        <f>#REF!</f>
        <v>#REF!</v>
      </c>
      <c r="Q35" s="65" t="e">
        <f>#REF!</f>
        <v>#REF!</v>
      </c>
      <c r="R35" s="65" t="e">
        <f>#REF!</f>
        <v>#REF!</v>
      </c>
      <c r="S35" s="65" t="e">
        <f>#REF!</f>
        <v>#REF!</v>
      </c>
      <c r="T35" s="65" t="e">
        <f>#REF!</f>
        <v>#REF!</v>
      </c>
      <c r="U35" s="65" t="e">
        <f>#REF!</f>
        <v>#REF!</v>
      </c>
      <c r="V35" s="65" t="e">
        <f>#REF!</f>
        <v>#REF!</v>
      </c>
      <c r="W35" s="65" t="e">
        <f>#REF!</f>
        <v>#REF!</v>
      </c>
      <c r="X35" s="65" t="e">
        <f>#REF!</f>
        <v>#REF!</v>
      </c>
      <c r="Y35" s="65" t="e">
        <f>#REF!</f>
        <v>#REF!</v>
      </c>
      <c r="Z35" s="65" t="e">
        <f>#REF!</f>
        <v>#REF!</v>
      </c>
      <c r="AA35" s="65" t="e">
        <f>#REF!</f>
        <v>#REF!</v>
      </c>
      <c r="AB35" s="65" t="e">
        <f>#REF!</f>
        <v>#REF!</v>
      </c>
      <c r="AC35" s="66">
        <v>75</v>
      </c>
      <c r="AD35" s="67" t="e">
        <f t="shared" si="2"/>
        <v>#REF!</v>
      </c>
      <c r="AE35" s="68">
        <v>7.55</v>
      </c>
      <c r="AF35" s="69"/>
      <c r="AG35" s="70" t="e">
        <f t="shared" si="3"/>
        <v>#REF!</v>
      </c>
      <c r="AH35" s="36" t="e">
        <f t="shared" si="4"/>
        <v>#REF!</v>
      </c>
      <c r="AK35" s="36">
        <v>4</v>
      </c>
      <c r="AL35" s="36">
        <v>3</v>
      </c>
      <c r="AM35" s="36">
        <v>3</v>
      </c>
      <c r="AZ35" s="36">
        <v>10</v>
      </c>
      <c r="BD35" s="36" t="e">
        <f t="shared" ref="BD35:BX35" si="8">IF($AH$35&gt;0,$AH$35*AI35,0)</f>
        <v>#REF!</v>
      </c>
      <c r="BE35" s="36" t="e">
        <f t="shared" si="8"/>
        <v>#REF!</v>
      </c>
      <c r="BF35" s="36" t="e">
        <f t="shared" si="8"/>
        <v>#REF!</v>
      </c>
      <c r="BG35" s="36" t="e">
        <f t="shared" si="8"/>
        <v>#REF!</v>
      </c>
      <c r="BH35" s="36" t="e">
        <f t="shared" si="8"/>
        <v>#REF!</v>
      </c>
      <c r="BI35" s="36" t="e">
        <f t="shared" si="8"/>
        <v>#REF!</v>
      </c>
      <c r="BJ35" s="36" t="e">
        <f t="shared" si="8"/>
        <v>#REF!</v>
      </c>
      <c r="BK35" s="36" t="e">
        <f t="shared" si="8"/>
        <v>#REF!</v>
      </c>
      <c r="BL35" s="36" t="e">
        <f t="shared" si="8"/>
        <v>#REF!</v>
      </c>
      <c r="BM35" s="36" t="e">
        <f t="shared" si="8"/>
        <v>#REF!</v>
      </c>
      <c r="BN35" s="36" t="e">
        <f t="shared" si="8"/>
        <v>#REF!</v>
      </c>
      <c r="BO35" s="36" t="e">
        <f t="shared" si="8"/>
        <v>#REF!</v>
      </c>
      <c r="BP35" s="36" t="e">
        <f t="shared" si="8"/>
        <v>#REF!</v>
      </c>
      <c r="BQ35" s="36" t="e">
        <f t="shared" si="8"/>
        <v>#REF!</v>
      </c>
      <c r="BR35" s="36" t="e">
        <f t="shared" si="8"/>
        <v>#REF!</v>
      </c>
      <c r="BS35" s="36" t="e">
        <f t="shared" si="8"/>
        <v>#REF!</v>
      </c>
      <c r="BT35" s="36" t="e">
        <f t="shared" si="8"/>
        <v>#REF!</v>
      </c>
      <c r="BU35" s="36" t="e">
        <f t="shared" si="8"/>
        <v>#REF!</v>
      </c>
      <c r="BV35" s="36" t="e">
        <f t="shared" si="8"/>
        <v>#REF!</v>
      </c>
      <c r="BW35" s="36" t="e">
        <f t="shared" si="8"/>
        <v>#REF!</v>
      </c>
      <c r="BX35" s="36" t="e">
        <f t="shared" si="8"/>
        <v>#REF!</v>
      </c>
    </row>
    <row r="36" spans="1:76" s="36" customFormat="1" ht="13.95" customHeight="1" thickBot="1">
      <c r="A36" s="60" t="s">
        <v>115</v>
      </c>
      <c r="B36" s="26">
        <v>10</v>
      </c>
      <c r="C36" s="61" t="s">
        <v>91</v>
      </c>
      <c r="D36" s="62" t="s">
        <v>111</v>
      </c>
      <c r="E36" s="62"/>
      <c r="F36" s="72"/>
      <c r="G36" s="72"/>
      <c r="H36" s="72"/>
      <c r="I36" s="72">
        <v>10</v>
      </c>
      <c r="J36" s="72"/>
      <c r="K36" s="72"/>
      <c r="L36" s="72"/>
      <c r="M36" s="65" t="e">
        <f>#REF!</f>
        <v>#REF!</v>
      </c>
      <c r="N36" s="65" t="e">
        <f>#REF!</f>
        <v>#REF!</v>
      </c>
      <c r="O36" s="65" t="e">
        <f>#REF!</f>
        <v>#REF!</v>
      </c>
      <c r="P36" s="65" t="e">
        <f>#REF!</f>
        <v>#REF!</v>
      </c>
      <c r="Q36" s="65" t="e">
        <f>#REF!</f>
        <v>#REF!</v>
      </c>
      <c r="R36" s="65" t="e">
        <f>#REF!</f>
        <v>#REF!</v>
      </c>
      <c r="S36" s="65" t="e">
        <f>#REF!</f>
        <v>#REF!</v>
      </c>
      <c r="T36" s="65" t="e">
        <f>#REF!</f>
        <v>#REF!</v>
      </c>
      <c r="U36" s="65" t="e">
        <f>#REF!</f>
        <v>#REF!</v>
      </c>
      <c r="V36" s="65" t="e">
        <f>#REF!</f>
        <v>#REF!</v>
      </c>
      <c r="W36" s="65" t="e">
        <f>#REF!</f>
        <v>#REF!</v>
      </c>
      <c r="X36" s="65" t="e">
        <f>#REF!</f>
        <v>#REF!</v>
      </c>
      <c r="Y36" s="65" t="e">
        <f>#REF!</f>
        <v>#REF!</v>
      </c>
      <c r="Z36" s="65" t="e">
        <f>#REF!</f>
        <v>#REF!</v>
      </c>
      <c r="AA36" s="65" t="e">
        <f>#REF!</f>
        <v>#REF!</v>
      </c>
      <c r="AB36" s="65" t="e">
        <f>#REF!</f>
        <v>#REF!</v>
      </c>
      <c r="AC36" s="66">
        <v>75</v>
      </c>
      <c r="AD36" s="67" t="e">
        <f t="shared" si="2"/>
        <v>#REF!</v>
      </c>
      <c r="AE36" s="68">
        <v>8.5500000000000007</v>
      </c>
      <c r="AF36" s="69"/>
      <c r="AG36" s="70" t="e">
        <f t="shared" si="3"/>
        <v>#REF!</v>
      </c>
      <c r="AH36" s="36" t="e">
        <f t="shared" si="4"/>
        <v>#REF!</v>
      </c>
      <c r="AJ36" s="36">
        <v>7</v>
      </c>
      <c r="AK36" s="36">
        <v>3</v>
      </c>
      <c r="AZ36" s="36">
        <v>10</v>
      </c>
      <c r="BD36" s="36" t="e">
        <f t="shared" ref="BD36:BX36" si="9">IF($AH$36&gt;0,$AH$36*AI36,0)</f>
        <v>#REF!</v>
      </c>
      <c r="BE36" s="36" t="e">
        <f t="shared" si="9"/>
        <v>#REF!</v>
      </c>
      <c r="BF36" s="36" t="e">
        <f t="shared" si="9"/>
        <v>#REF!</v>
      </c>
      <c r="BG36" s="36" t="e">
        <f t="shared" si="9"/>
        <v>#REF!</v>
      </c>
      <c r="BH36" s="36" t="e">
        <f t="shared" si="9"/>
        <v>#REF!</v>
      </c>
      <c r="BI36" s="36" t="e">
        <f t="shared" si="9"/>
        <v>#REF!</v>
      </c>
      <c r="BJ36" s="36" t="e">
        <f t="shared" si="9"/>
        <v>#REF!</v>
      </c>
      <c r="BK36" s="36" t="e">
        <f t="shared" si="9"/>
        <v>#REF!</v>
      </c>
      <c r="BL36" s="36" t="e">
        <f t="shared" si="9"/>
        <v>#REF!</v>
      </c>
      <c r="BM36" s="36" t="e">
        <f t="shared" si="9"/>
        <v>#REF!</v>
      </c>
      <c r="BN36" s="36" t="e">
        <f t="shared" si="9"/>
        <v>#REF!</v>
      </c>
      <c r="BO36" s="36" t="e">
        <f t="shared" si="9"/>
        <v>#REF!</v>
      </c>
      <c r="BP36" s="36" t="e">
        <f t="shared" si="9"/>
        <v>#REF!</v>
      </c>
      <c r="BQ36" s="36" t="e">
        <f t="shared" si="9"/>
        <v>#REF!</v>
      </c>
      <c r="BR36" s="36" t="e">
        <f t="shared" si="9"/>
        <v>#REF!</v>
      </c>
      <c r="BS36" s="36" t="e">
        <f t="shared" si="9"/>
        <v>#REF!</v>
      </c>
      <c r="BT36" s="36" t="e">
        <f t="shared" si="9"/>
        <v>#REF!</v>
      </c>
      <c r="BU36" s="36" t="e">
        <f t="shared" si="9"/>
        <v>#REF!</v>
      </c>
      <c r="BV36" s="36" t="e">
        <f t="shared" si="9"/>
        <v>#REF!</v>
      </c>
      <c r="BW36" s="36" t="e">
        <f t="shared" si="9"/>
        <v>#REF!</v>
      </c>
      <c r="BX36" s="36" t="e">
        <f t="shared" si="9"/>
        <v>#REF!</v>
      </c>
    </row>
    <row r="37" spans="1:76" s="36" customFormat="1" ht="13.95" customHeight="1" thickBot="1">
      <c r="A37" s="60" t="s">
        <v>116</v>
      </c>
      <c r="B37" s="26">
        <v>10</v>
      </c>
      <c r="C37" s="61" t="s">
        <v>91</v>
      </c>
      <c r="D37" s="62" t="s">
        <v>111</v>
      </c>
      <c r="E37" s="62"/>
      <c r="F37" s="72"/>
      <c r="G37" s="72"/>
      <c r="H37" s="72"/>
      <c r="I37" s="72">
        <v>10</v>
      </c>
      <c r="J37" s="72"/>
      <c r="K37" s="72"/>
      <c r="L37" s="72"/>
      <c r="M37" s="65" t="e">
        <f>#REF!</f>
        <v>#REF!</v>
      </c>
      <c r="N37" s="65" t="e">
        <f>#REF!</f>
        <v>#REF!</v>
      </c>
      <c r="O37" s="65" t="e">
        <f>#REF!</f>
        <v>#REF!</v>
      </c>
      <c r="P37" s="65" t="e">
        <f>#REF!</f>
        <v>#REF!</v>
      </c>
      <c r="Q37" s="65" t="e">
        <f>#REF!</f>
        <v>#REF!</v>
      </c>
      <c r="R37" s="65" t="e">
        <f>#REF!</f>
        <v>#REF!</v>
      </c>
      <c r="S37" s="65" t="e">
        <f>#REF!</f>
        <v>#REF!</v>
      </c>
      <c r="T37" s="65" t="e">
        <f>#REF!</f>
        <v>#REF!</v>
      </c>
      <c r="U37" s="65" t="e">
        <f>#REF!</f>
        <v>#REF!</v>
      </c>
      <c r="V37" s="65" t="e">
        <f>#REF!</f>
        <v>#REF!</v>
      </c>
      <c r="W37" s="65" t="e">
        <f>#REF!</f>
        <v>#REF!</v>
      </c>
      <c r="X37" s="65" t="e">
        <f>#REF!</f>
        <v>#REF!</v>
      </c>
      <c r="Y37" s="65" t="e">
        <f>#REF!</f>
        <v>#REF!</v>
      </c>
      <c r="Z37" s="65" t="e">
        <f>#REF!</f>
        <v>#REF!</v>
      </c>
      <c r="AA37" s="65" t="e">
        <f>#REF!</f>
        <v>#REF!</v>
      </c>
      <c r="AB37" s="65" t="e">
        <f>#REF!</f>
        <v>#REF!</v>
      </c>
      <c r="AC37" s="66">
        <v>82.5</v>
      </c>
      <c r="AD37" s="67" t="e">
        <f t="shared" si="2"/>
        <v>#REF!</v>
      </c>
      <c r="AE37" s="68">
        <v>9.5500000000000007</v>
      </c>
      <c r="AF37" s="69"/>
      <c r="AG37" s="70" t="e">
        <f t="shared" si="3"/>
        <v>#REF!</v>
      </c>
      <c r="AH37" s="36" t="e">
        <f t="shared" si="4"/>
        <v>#REF!</v>
      </c>
      <c r="AK37" s="36">
        <v>3</v>
      </c>
      <c r="AL37" s="36">
        <v>3</v>
      </c>
      <c r="AM37" s="36">
        <v>4</v>
      </c>
      <c r="AZ37" s="36">
        <v>10</v>
      </c>
      <c r="BD37" s="36" t="e">
        <f t="shared" ref="BD37:BX37" si="10">IF($AH$37&gt;0,$AH$37*AI37,0)</f>
        <v>#REF!</v>
      </c>
      <c r="BE37" s="36" t="e">
        <f t="shared" si="10"/>
        <v>#REF!</v>
      </c>
      <c r="BF37" s="36" t="e">
        <f t="shared" si="10"/>
        <v>#REF!</v>
      </c>
      <c r="BG37" s="36" t="e">
        <f t="shared" si="10"/>
        <v>#REF!</v>
      </c>
      <c r="BH37" s="36" t="e">
        <f t="shared" si="10"/>
        <v>#REF!</v>
      </c>
      <c r="BI37" s="36" t="e">
        <f t="shared" si="10"/>
        <v>#REF!</v>
      </c>
      <c r="BJ37" s="36" t="e">
        <f t="shared" si="10"/>
        <v>#REF!</v>
      </c>
      <c r="BK37" s="36" t="e">
        <f t="shared" si="10"/>
        <v>#REF!</v>
      </c>
      <c r="BL37" s="36" t="e">
        <f t="shared" si="10"/>
        <v>#REF!</v>
      </c>
      <c r="BM37" s="36" t="e">
        <f t="shared" si="10"/>
        <v>#REF!</v>
      </c>
      <c r="BN37" s="36" t="e">
        <f t="shared" si="10"/>
        <v>#REF!</v>
      </c>
      <c r="BO37" s="36" t="e">
        <f t="shared" si="10"/>
        <v>#REF!</v>
      </c>
      <c r="BP37" s="36" t="e">
        <f t="shared" si="10"/>
        <v>#REF!</v>
      </c>
      <c r="BQ37" s="36" t="e">
        <f t="shared" si="10"/>
        <v>#REF!</v>
      </c>
      <c r="BR37" s="36" t="e">
        <f t="shared" si="10"/>
        <v>#REF!</v>
      </c>
      <c r="BS37" s="36" t="e">
        <f t="shared" si="10"/>
        <v>#REF!</v>
      </c>
      <c r="BT37" s="36" t="e">
        <f t="shared" si="10"/>
        <v>#REF!</v>
      </c>
      <c r="BU37" s="36" t="e">
        <f t="shared" si="10"/>
        <v>#REF!</v>
      </c>
      <c r="BV37" s="36" t="e">
        <f t="shared" si="10"/>
        <v>#REF!</v>
      </c>
      <c r="BW37" s="36" t="e">
        <f t="shared" si="10"/>
        <v>#REF!</v>
      </c>
      <c r="BX37" s="36" t="e">
        <f t="shared" si="10"/>
        <v>#REF!</v>
      </c>
    </row>
    <row r="38" spans="1:76" s="36" customFormat="1" ht="13.95" customHeight="1" thickBot="1">
      <c r="A38" s="60" t="s">
        <v>117</v>
      </c>
      <c r="B38" s="26">
        <v>10</v>
      </c>
      <c r="C38" s="61" t="s">
        <v>91</v>
      </c>
      <c r="D38" s="62" t="s">
        <v>111</v>
      </c>
      <c r="E38" s="62"/>
      <c r="F38" s="72"/>
      <c r="G38" s="72"/>
      <c r="H38" s="72"/>
      <c r="I38" s="72">
        <v>10</v>
      </c>
      <c r="J38" s="72"/>
      <c r="K38" s="72"/>
      <c r="L38" s="72"/>
      <c r="M38" s="65" t="e">
        <f>#REF!</f>
        <v>#REF!</v>
      </c>
      <c r="N38" s="65" t="e">
        <f>#REF!</f>
        <v>#REF!</v>
      </c>
      <c r="O38" s="65" t="e">
        <f>#REF!</f>
        <v>#REF!</v>
      </c>
      <c r="P38" s="65" t="e">
        <f>#REF!</f>
        <v>#REF!</v>
      </c>
      <c r="Q38" s="65" t="e">
        <f>#REF!</f>
        <v>#REF!</v>
      </c>
      <c r="R38" s="65" t="e">
        <f>#REF!</f>
        <v>#REF!</v>
      </c>
      <c r="S38" s="65" t="e">
        <f>#REF!</f>
        <v>#REF!</v>
      </c>
      <c r="T38" s="65" t="e">
        <f>#REF!</f>
        <v>#REF!</v>
      </c>
      <c r="U38" s="65" t="e">
        <f>#REF!</f>
        <v>#REF!</v>
      </c>
      <c r="V38" s="65" t="e">
        <f>#REF!</f>
        <v>#REF!</v>
      </c>
      <c r="W38" s="65" t="e">
        <f>#REF!</f>
        <v>#REF!</v>
      </c>
      <c r="X38" s="65" t="e">
        <f>#REF!</f>
        <v>#REF!</v>
      </c>
      <c r="Y38" s="65" t="e">
        <f>#REF!</f>
        <v>#REF!</v>
      </c>
      <c r="Z38" s="65" t="e">
        <f>#REF!</f>
        <v>#REF!</v>
      </c>
      <c r="AA38" s="65" t="e">
        <f>#REF!</f>
        <v>#REF!</v>
      </c>
      <c r="AB38" s="65" t="e">
        <f>#REF!</f>
        <v>#REF!</v>
      </c>
      <c r="AC38" s="66">
        <v>82.5</v>
      </c>
      <c r="AD38" s="67" t="e">
        <f t="shared" si="2"/>
        <v>#REF!</v>
      </c>
      <c r="AE38" s="68">
        <v>10.55</v>
      </c>
      <c r="AF38" s="69"/>
      <c r="AG38" s="70" t="e">
        <f t="shared" si="3"/>
        <v>#REF!</v>
      </c>
      <c r="AH38" s="36" t="e">
        <f t="shared" si="4"/>
        <v>#REF!</v>
      </c>
      <c r="AJ38" s="36">
        <v>3</v>
      </c>
      <c r="AK38" s="36">
        <v>2</v>
      </c>
      <c r="AL38" s="36">
        <v>3</v>
      </c>
      <c r="AM38" s="36">
        <v>1</v>
      </c>
      <c r="AZ38" s="36">
        <v>10</v>
      </c>
      <c r="BD38" s="36" t="e">
        <f t="shared" ref="BD38:BX38" si="11">IF($AH$38&gt;0,$AH$38*AI38,0)</f>
        <v>#REF!</v>
      </c>
      <c r="BE38" s="36" t="e">
        <f t="shared" si="11"/>
        <v>#REF!</v>
      </c>
      <c r="BF38" s="36" t="e">
        <f t="shared" si="11"/>
        <v>#REF!</v>
      </c>
      <c r="BG38" s="36" t="e">
        <f t="shared" si="11"/>
        <v>#REF!</v>
      </c>
      <c r="BH38" s="36" t="e">
        <f t="shared" si="11"/>
        <v>#REF!</v>
      </c>
      <c r="BI38" s="36" t="e">
        <f t="shared" si="11"/>
        <v>#REF!</v>
      </c>
      <c r="BJ38" s="36" t="e">
        <f t="shared" si="11"/>
        <v>#REF!</v>
      </c>
      <c r="BK38" s="36" t="e">
        <f t="shared" si="11"/>
        <v>#REF!</v>
      </c>
      <c r="BL38" s="36" t="e">
        <f t="shared" si="11"/>
        <v>#REF!</v>
      </c>
      <c r="BM38" s="36" t="e">
        <f t="shared" si="11"/>
        <v>#REF!</v>
      </c>
      <c r="BN38" s="36" t="e">
        <f t="shared" si="11"/>
        <v>#REF!</v>
      </c>
      <c r="BO38" s="36" t="e">
        <f t="shared" si="11"/>
        <v>#REF!</v>
      </c>
      <c r="BP38" s="36" t="e">
        <f t="shared" si="11"/>
        <v>#REF!</v>
      </c>
      <c r="BQ38" s="36" t="e">
        <f t="shared" si="11"/>
        <v>#REF!</v>
      </c>
      <c r="BR38" s="36" t="e">
        <f t="shared" si="11"/>
        <v>#REF!</v>
      </c>
      <c r="BS38" s="36" t="e">
        <f t="shared" si="11"/>
        <v>#REF!</v>
      </c>
      <c r="BT38" s="36" t="e">
        <f t="shared" si="11"/>
        <v>#REF!</v>
      </c>
      <c r="BU38" s="36" t="e">
        <f t="shared" si="11"/>
        <v>#REF!</v>
      </c>
      <c r="BV38" s="36" t="e">
        <f t="shared" si="11"/>
        <v>#REF!</v>
      </c>
      <c r="BW38" s="36" t="e">
        <f t="shared" si="11"/>
        <v>#REF!</v>
      </c>
      <c r="BX38" s="36" t="e">
        <f t="shared" si="11"/>
        <v>#REF!</v>
      </c>
    </row>
    <row r="39" spans="1:76" s="36" customFormat="1" ht="14.7" customHeight="1" thickBot="1">
      <c r="A39" s="60" t="s">
        <v>118</v>
      </c>
      <c r="B39" s="26">
        <v>10</v>
      </c>
      <c r="C39" s="61" t="s">
        <v>91</v>
      </c>
      <c r="D39" s="62" t="s">
        <v>111</v>
      </c>
      <c r="E39" s="62"/>
      <c r="F39" s="72"/>
      <c r="G39" s="72"/>
      <c r="H39" s="72"/>
      <c r="I39" s="72">
        <v>10</v>
      </c>
      <c r="J39" s="72"/>
      <c r="K39" s="72"/>
      <c r="L39" s="72"/>
      <c r="M39" s="65" t="e">
        <f>#REF!</f>
        <v>#REF!</v>
      </c>
      <c r="N39" s="65" t="e">
        <f>#REF!</f>
        <v>#REF!</v>
      </c>
      <c r="O39" s="65" t="e">
        <f>#REF!</f>
        <v>#REF!</v>
      </c>
      <c r="P39" s="65" t="e">
        <f>#REF!</f>
        <v>#REF!</v>
      </c>
      <c r="Q39" s="65" t="e">
        <f>#REF!</f>
        <v>#REF!</v>
      </c>
      <c r="R39" s="65" t="e">
        <f>#REF!</f>
        <v>#REF!</v>
      </c>
      <c r="S39" s="65" t="e">
        <f>#REF!</f>
        <v>#REF!</v>
      </c>
      <c r="T39" s="65" t="e">
        <f>#REF!</f>
        <v>#REF!</v>
      </c>
      <c r="U39" s="65" t="e">
        <f>#REF!</f>
        <v>#REF!</v>
      </c>
      <c r="V39" s="65" t="e">
        <f>#REF!</f>
        <v>#REF!</v>
      </c>
      <c r="W39" s="65" t="e">
        <f>#REF!</f>
        <v>#REF!</v>
      </c>
      <c r="X39" s="65" t="e">
        <f>#REF!</f>
        <v>#REF!</v>
      </c>
      <c r="Y39" s="65" t="e">
        <f>#REF!</f>
        <v>#REF!</v>
      </c>
      <c r="Z39" s="65" t="e">
        <f>#REF!</f>
        <v>#REF!</v>
      </c>
      <c r="AA39" s="65" t="e">
        <f>#REF!</f>
        <v>#REF!</v>
      </c>
      <c r="AB39" s="65" t="e">
        <f>#REF!</f>
        <v>#REF!</v>
      </c>
      <c r="AC39" s="66">
        <v>65</v>
      </c>
      <c r="AD39" s="67" t="e">
        <f t="shared" si="2"/>
        <v>#REF!</v>
      </c>
      <c r="AE39" s="68">
        <v>11.55</v>
      </c>
      <c r="AF39" s="69"/>
      <c r="AG39" s="70" t="e">
        <f t="shared" si="3"/>
        <v>#REF!</v>
      </c>
      <c r="AH39" s="36" t="e">
        <f t="shared" si="4"/>
        <v>#REF!</v>
      </c>
      <c r="AJ39" s="36">
        <v>2</v>
      </c>
      <c r="AK39" s="36">
        <v>6</v>
      </c>
      <c r="AL39" s="36">
        <v>2</v>
      </c>
      <c r="AZ39" s="36">
        <v>10</v>
      </c>
      <c r="BD39" s="36" t="e">
        <f t="shared" ref="BD39:BX39" si="12">IF($AH$39&gt;0,$AH$39*AI39,0)</f>
        <v>#REF!</v>
      </c>
      <c r="BE39" s="36" t="e">
        <f t="shared" si="12"/>
        <v>#REF!</v>
      </c>
      <c r="BF39" s="36" t="e">
        <f t="shared" si="12"/>
        <v>#REF!</v>
      </c>
      <c r="BG39" s="36" t="e">
        <f t="shared" si="12"/>
        <v>#REF!</v>
      </c>
      <c r="BH39" s="36" t="e">
        <f t="shared" si="12"/>
        <v>#REF!</v>
      </c>
      <c r="BI39" s="36" t="e">
        <f t="shared" si="12"/>
        <v>#REF!</v>
      </c>
      <c r="BJ39" s="36" t="e">
        <f t="shared" si="12"/>
        <v>#REF!</v>
      </c>
      <c r="BK39" s="36" t="e">
        <f t="shared" si="12"/>
        <v>#REF!</v>
      </c>
      <c r="BL39" s="36" t="e">
        <f t="shared" si="12"/>
        <v>#REF!</v>
      </c>
      <c r="BM39" s="36" t="e">
        <f t="shared" si="12"/>
        <v>#REF!</v>
      </c>
      <c r="BN39" s="36" t="e">
        <f t="shared" si="12"/>
        <v>#REF!</v>
      </c>
      <c r="BO39" s="36" t="e">
        <f t="shared" si="12"/>
        <v>#REF!</v>
      </c>
      <c r="BP39" s="36" t="e">
        <f t="shared" si="12"/>
        <v>#REF!</v>
      </c>
      <c r="BQ39" s="36" t="e">
        <f t="shared" si="12"/>
        <v>#REF!</v>
      </c>
      <c r="BR39" s="36" t="e">
        <f t="shared" si="12"/>
        <v>#REF!</v>
      </c>
      <c r="BS39" s="36" t="e">
        <f t="shared" si="12"/>
        <v>#REF!</v>
      </c>
      <c r="BT39" s="36" t="e">
        <f t="shared" si="12"/>
        <v>#REF!</v>
      </c>
      <c r="BU39" s="36" t="e">
        <f t="shared" si="12"/>
        <v>#REF!</v>
      </c>
      <c r="BV39" s="36" t="e">
        <f t="shared" si="12"/>
        <v>#REF!</v>
      </c>
      <c r="BW39" s="36" t="e">
        <f t="shared" si="12"/>
        <v>#REF!</v>
      </c>
      <c r="BX39" s="36" t="e">
        <f t="shared" si="12"/>
        <v>#REF!</v>
      </c>
    </row>
    <row r="40" spans="1:76" s="36" customFormat="1" ht="14.7" customHeight="1" thickBot="1">
      <c r="A40" s="60" t="s">
        <v>119</v>
      </c>
      <c r="B40" s="26">
        <v>10</v>
      </c>
      <c r="C40" s="61" t="s">
        <v>91</v>
      </c>
      <c r="D40" s="62" t="s">
        <v>111</v>
      </c>
      <c r="E40" s="62"/>
      <c r="F40" s="72"/>
      <c r="G40" s="72"/>
      <c r="H40" s="72"/>
      <c r="I40" s="72">
        <v>10</v>
      </c>
      <c r="J40" s="72"/>
      <c r="K40" s="72"/>
      <c r="L40" s="72"/>
      <c r="M40" s="65" t="e">
        <f>#REF!</f>
        <v>#REF!</v>
      </c>
      <c r="N40" s="65" t="e">
        <f>#REF!</f>
        <v>#REF!</v>
      </c>
      <c r="O40" s="65" t="e">
        <f>#REF!</f>
        <v>#REF!</v>
      </c>
      <c r="P40" s="65" t="e">
        <f>#REF!</f>
        <v>#REF!</v>
      </c>
      <c r="Q40" s="65" t="e">
        <f>#REF!</f>
        <v>#REF!</v>
      </c>
      <c r="R40" s="65" t="e">
        <f>#REF!</f>
        <v>#REF!</v>
      </c>
      <c r="S40" s="65" t="e">
        <f>#REF!</f>
        <v>#REF!</v>
      </c>
      <c r="T40" s="65" t="e">
        <f>#REF!</f>
        <v>#REF!</v>
      </c>
      <c r="U40" s="65" t="e">
        <f>#REF!</f>
        <v>#REF!</v>
      </c>
      <c r="V40" s="65" t="e">
        <f>#REF!</f>
        <v>#REF!</v>
      </c>
      <c r="W40" s="65" t="e">
        <f>#REF!</f>
        <v>#REF!</v>
      </c>
      <c r="X40" s="65" t="e">
        <f>#REF!</f>
        <v>#REF!</v>
      </c>
      <c r="Y40" s="65" t="e">
        <f>#REF!</f>
        <v>#REF!</v>
      </c>
      <c r="Z40" s="65" t="e">
        <f>#REF!</f>
        <v>#REF!</v>
      </c>
      <c r="AA40" s="65" t="e">
        <f>#REF!</f>
        <v>#REF!</v>
      </c>
      <c r="AB40" s="65" t="e">
        <f>#REF!</f>
        <v>#REF!</v>
      </c>
      <c r="AC40" s="66">
        <v>72.5</v>
      </c>
      <c r="AD40" s="67" t="e">
        <f t="shared" si="2"/>
        <v>#REF!</v>
      </c>
      <c r="AE40" s="68">
        <v>12.55</v>
      </c>
      <c r="AF40" s="69"/>
      <c r="AG40" s="70" t="e">
        <f t="shared" si="3"/>
        <v>#REF!</v>
      </c>
      <c r="AH40" s="36" t="e">
        <f t="shared" si="4"/>
        <v>#REF!</v>
      </c>
      <c r="AJ40" s="36">
        <v>8</v>
      </c>
      <c r="AK40" s="36">
        <v>1</v>
      </c>
      <c r="AL40" s="36">
        <v>1</v>
      </c>
      <c r="AZ40" s="36">
        <v>10</v>
      </c>
      <c r="BD40" s="36" t="e">
        <f t="shared" ref="BD40:BX40" si="13">IF($AH$40&gt;0,$AH$40*AI40,0)</f>
        <v>#REF!</v>
      </c>
      <c r="BE40" s="36" t="e">
        <f t="shared" si="13"/>
        <v>#REF!</v>
      </c>
      <c r="BF40" s="36" t="e">
        <f t="shared" si="13"/>
        <v>#REF!</v>
      </c>
      <c r="BG40" s="36" t="e">
        <f t="shared" si="13"/>
        <v>#REF!</v>
      </c>
      <c r="BH40" s="36" t="e">
        <f t="shared" si="13"/>
        <v>#REF!</v>
      </c>
      <c r="BI40" s="36" t="e">
        <f t="shared" si="13"/>
        <v>#REF!</v>
      </c>
      <c r="BJ40" s="36" t="e">
        <f t="shared" si="13"/>
        <v>#REF!</v>
      </c>
      <c r="BK40" s="36" t="e">
        <f t="shared" si="13"/>
        <v>#REF!</v>
      </c>
      <c r="BL40" s="36" t="e">
        <f t="shared" si="13"/>
        <v>#REF!</v>
      </c>
      <c r="BM40" s="36" t="e">
        <f t="shared" si="13"/>
        <v>#REF!</v>
      </c>
      <c r="BN40" s="36" t="e">
        <f t="shared" si="13"/>
        <v>#REF!</v>
      </c>
      <c r="BO40" s="36" t="e">
        <f t="shared" si="13"/>
        <v>#REF!</v>
      </c>
      <c r="BP40" s="36" t="e">
        <f t="shared" si="13"/>
        <v>#REF!</v>
      </c>
      <c r="BQ40" s="36" t="e">
        <f t="shared" si="13"/>
        <v>#REF!</v>
      </c>
      <c r="BR40" s="36" t="e">
        <f t="shared" si="13"/>
        <v>#REF!</v>
      </c>
      <c r="BS40" s="36" t="e">
        <f t="shared" si="13"/>
        <v>#REF!</v>
      </c>
      <c r="BT40" s="36" t="e">
        <f t="shared" si="13"/>
        <v>#REF!</v>
      </c>
      <c r="BU40" s="36" t="e">
        <f t="shared" si="13"/>
        <v>#REF!</v>
      </c>
      <c r="BV40" s="36" t="e">
        <f t="shared" si="13"/>
        <v>#REF!</v>
      </c>
      <c r="BW40" s="36" t="e">
        <f t="shared" si="13"/>
        <v>#REF!</v>
      </c>
      <c r="BX40" s="36" t="e">
        <f t="shared" si="13"/>
        <v>#REF!</v>
      </c>
    </row>
    <row r="41" spans="1:76" s="36" customFormat="1" ht="14.7" customHeight="1" thickBot="1">
      <c r="A41" s="60" t="s">
        <v>120</v>
      </c>
      <c r="B41" s="26">
        <v>10</v>
      </c>
      <c r="C41" s="61" t="s">
        <v>91</v>
      </c>
      <c r="D41" s="62" t="s">
        <v>111</v>
      </c>
      <c r="E41" s="62"/>
      <c r="F41" s="72"/>
      <c r="G41" s="72"/>
      <c r="H41" s="72"/>
      <c r="I41" s="72">
        <v>10</v>
      </c>
      <c r="J41" s="72"/>
      <c r="K41" s="72"/>
      <c r="L41" s="72"/>
      <c r="M41" s="65" t="e">
        <f>#REF!</f>
        <v>#REF!</v>
      </c>
      <c r="N41" s="65" t="e">
        <f>#REF!</f>
        <v>#REF!</v>
      </c>
      <c r="O41" s="65" t="e">
        <f>#REF!</f>
        <v>#REF!</v>
      </c>
      <c r="P41" s="65" t="e">
        <f>#REF!</f>
        <v>#REF!</v>
      </c>
      <c r="Q41" s="65" t="e">
        <f>#REF!</f>
        <v>#REF!</v>
      </c>
      <c r="R41" s="65" t="e">
        <f>#REF!</f>
        <v>#REF!</v>
      </c>
      <c r="S41" s="65" t="e">
        <f>#REF!</f>
        <v>#REF!</v>
      </c>
      <c r="T41" s="65" t="e">
        <f>#REF!</f>
        <v>#REF!</v>
      </c>
      <c r="U41" s="65" t="e">
        <f>#REF!</f>
        <v>#REF!</v>
      </c>
      <c r="V41" s="65" t="e">
        <f>#REF!</f>
        <v>#REF!</v>
      </c>
      <c r="W41" s="65" t="e">
        <f>#REF!</f>
        <v>#REF!</v>
      </c>
      <c r="X41" s="65" t="e">
        <f>#REF!</f>
        <v>#REF!</v>
      </c>
      <c r="Y41" s="65" t="e">
        <f>#REF!</f>
        <v>#REF!</v>
      </c>
      <c r="Z41" s="65" t="e">
        <f>#REF!</f>
        <v>#REF!</v>
      </c>
      <c r="AA41" s="65" t="e">
        <f>#REF!</f>
        <v>#REF!</v>
      </c>
      <c r="AB41" s="65" t="e">
        <f>#REF!</f>
        <v>#REF!</v>
      </c>
      <c r="AC41" s="66">
        <v>62.5</v>
      </c>
      <c r="AD41" s="67" t="e">
        <f t="shared" si="2"/>
        <v>#REF!</v>
      </c>
      <c r="AE41" s="68">
        <v>13.55</v>
      </c>
      <c r="AF41" s="69"/>
      <c r="AG41" s="70" t="e">
        <f t="shared" si="3"/>
        <v>#REF!</v>
      </c>
      <c r="AH41" s="36" t="e">
        <f t="shared" si="4"/>
        <v>#REF!</v>
      </c>
      <c r="AZ41" s="36">
        <v>30</v>
      </c>
      <c r="BD41" s="36" t="e">
        <f>IF($AH$41&gt;0,$AH$41*AI41,0)</f>
        <v>#REF!</v>
      </c>
      <c r="BE41" s="36" t="e">
        <f>IF($AH$41&gt;0,$AH$41*AJ41,0)</f>
        <v>#REF!</v>
      </c>
      <c r="BF41" s="36" t="e">
        <f t="shared" ref="BF41:BX41" si="14">IF($AH$41&gt;0,$AH$41*AK41,0)</f>
        <v>#REF!</v>
      </c>
      <c r="BG41" s="36" t="e">
        <f t="shared" si="14"/>
        <v>#REF!</v>
      </c>
      <c r="BH41" s="36" t="e">
        <f t="shared" si="14"/>
        <v>#REF!</v>
      </c>
      <c r="BI41" s="36" t="e">
        <f t="shared" si="14"/>
        <v>#REF!</v>
      </c>
      <c r="BJ41" s="36" t="e">
        <f t="shared" si="14"/>
        <v>#REF!</v>
      </c>
      <c r="BK41" s="36" t="e">
        <f t="shared" si="14"/>
        <v>#REF!</v>
      </c>
      <c r="BL41" s="36" t="e">
        <f t="shared" si="14"/>
        <v>#REF!</v>
      </c>
      <c r="BM41" s="36" t="e">
        <f t="shared" si="14"/>
        <v>#REF!</v>
      </c>
      <c r="BN41" s="36" t="e">
        <f t="shared" si="14"/>
        <v>#REF!</v>
      </c>
      <c r="BO41" s="36" t="e">
        <f t="shared" si="14"/>
        <v>#REF!</v>
      </c>
      <c r="BP41" s="36" t="e">
        <f t="shared" si="14"/>
        <v>#REF!</v>
      </c>
      <c r="BQ41" s="36" t="e">
        <f t="shared" si="14"/>
        <v>#REF!</v>
      </c>
      <c r="BR41" s="36" t="e">
        <f t="shared" si="14"/>
        <v>#REF!</v>
      </c>
      <c r="BS41" s="36" t="e">
        <f t="shared" si="14"/>
        <v>#REF!</v>
      </c>
      <c r="BT41" s="36" t="e">
        <f t="shared" si="14"/>
        <v>#REF!</v>
      </c>
      <c r="BU41" s="36" t="e">
        <f t="shared" si="14"/>
        <v>#REF!</v>
      </c>
      <c r="BV41" s="36" t="e">
        <f t="shared" si="14"/>
        <v>#REF!</v>
      </c>
      <c r="BW41" s="36" t="e">
        <f t="shared" si="14"/>
        <v>#REF!</v>
      </c>
      <c r="BX41" s="36" t="e">
        <f t="shared" si="14"/>
        <v>#REF!</v>
      </c>
    </row>
    <row r="42" spans="1:76" s="36" customFormat="1" ht="14.7" customHeight="1" thickBot="1">
      <c r="A42" s="60" t="s">
        <v>121</v>
      </c>
      <c r="B42" s="26">
        <v>10</v>
      </c>
      <c r="C42" s="61" t="s">
        <v>91</v>
      </c>
      <c r="D42" s="62" t="s">
        <v>111</v>
      </c>
      <c r="E42" s="62"/>
      <c r="F42" s="72"/>
      <c r="G42" s="72"/>
      <c r="H42" s="72"/>
      <c r="I42" s="72">
        <v>10</v>
      </c>
      <c r="J42" s="72"/>
      <c r="K42" s="72"/>
      <c r="L42" s="72"/>
      <c r="M42" s="65" t="e">
        <f>#REF!</f>
        <v>#REF!</v>
      </c>
      <c r="N42" s="65" t="e">
        <f>#REF!</f>
        <v>#REF!</v>
      </c>
      <c r="O42" s="65" t="e">
        <f>#REF!</f>
        <v>#REF!</v>
      </c>
      <c r="P42" s="65" t="e">
        <f>#REF!</f>
        <v>#REF!</v>
      </c>
      <c r="Q42" s="65" t="e">
        <f>#REF!</f>
        <v>#REF!</v>
      </c>
      <c r="R42" s="65" t="e">
        <f>#REF!</f>
        <v>#REF!</v>
      </c>
      <c r="S42" s="65" t="e">
        <f>#REF!</f>
        <v>#REF!</v>
      </c>
      <c r="T42" s="65" t="e">
        <f>#REF!</f>
        <v>#REF!</v>
      </c>
      <c r="U42" s="65" t="e">
        <f>#REF!</f>
        <v>#REF!</v>
      </c>
      <c r="V42" s="65" t="e">
        <f>#REF!</f>
        <v>#REF!</v>
      </c>
      <c r="W42" s="65" t="e">
        <f>#REF!</f>
        <v>#REF!</v>
      </c>
      <c r="X42" s="65" t="e">
        <f>#REF!</f>
        <v>#REF!</v>
      </c>
      <c r="Y42" s="65" t="e">
        <f>#REF!</f>
        <v>#REF!</v>
      </c>
      <c r="Z42" s="65" t="e">
        <f>#REF!</f>
        <v>#REF!</v>
      </c>
      <c r="AA42" s="65" t="e">
        <f>#REF!</f>
        <v>#REF!</v>
      </c>
      <c r="AB42" s="65" t="e">
        <f>#REF!</f>
        <v>#REF!</v>
      </c>
      <c r="AC42" s="66">
        <v>72.5</v>
      </c>
      <c r="AD42" s="67" t="e">
        <f t="shared" si="2"/>
        <v>#REF!</v>
      </c>
      <c r="AE42" s="68">
        <v>14.55</v>
      </c>
      <c r="AF42" s="69"/>
      <c r="AG42" s="70" t="e">
        <f t="shared" si="3"/>
        <v>#REF!</v>
      </c>
      <c r="AH42" s="36" t="e">
        <f t="shared" si="4"/>
        <v>#REF!</v>
      </c>
      <c r="AK42" s="36">
        <v>3</v>
      </c>
      <c r="AL42" s="36">
        <v>7</v>
      </c>
      <c r="AZ42" s="36">
        <v>10</v>
      </c>
      <c r="BD42" s="36" t="e">
        <f>IF($AH$42&gt;0,$AH$42*AI42,0)</f>
        <v>#REF!</v>
      </c>
      <c r="BE42" s="36" t="e">
        <f>IF($AH$42&gt;0,$AH$42*AJ42,0)</f>
        <v>#REF!</v>
      </c>
      <c r="BF42" s="36" t="e">
        <f>IF($AH$42&gt;0,$AH$42*AK42,0)</f>
        <v>#REF!</v>
      </c>
      <c r="BG42" s="36" t="e">
        <f t="shared" ref="BG42:BX42" si="15">IF($AH$42&gt;0,$AH$42*AL42,0)</f>
        <v>#REF!</v>
      </c>
      <c r="BH42" s="36" t="e">
        <f t="shared" si="15"/>
        <v>#REF!</v>
      </c>
      <c r="BI42" s="36" t="e">
        <f t="shared" si="15"/>
        <v>#REF!</v>
      </c>
      <c r="BJ42" s="36" t="e">
        <f t="shared" si="15"/>
        <v>#REF!</v>
      </c>
      <c r="BK42" s="36" t="e">
        <f t="shared" si="15"/>
        <v>#REF!</v>
      </c>
      <c r="BL42" s="36" t="e">
        <f t="shared" si="15"/>
        <v>#REF!</v>
      </c>
      <c r="BM42" s="36" t="e">
        <f t="shared" si="15"/>
        <v>#REF!</v>
      </c>
      <c r="BN42" s="36" t="e">
        <f t="shared" si="15"/>
        <v>#REF!</v>
      </c>
      <c r="BO42" s="36" t="e">
        <f t="shared" si="15"/>
        <v>#REF!</v>
      </c>
      <c r="BP42" s="36" t="e">
        <f t="shared" si="15"/>
        <v>#REF!</v>
      </c>
      <c r="BQ42" s="36" t="e">
        <f t="shared" si="15"/>
        <v>#REF!</v>
      </c>
      <c r="BR42" s="36" t="e">
        <f t="shared" si="15"/>
        <v>#REF!</v>
      </c>
      <c r="BS42" s="36" t="e">
        <f t="shared" si="15"/>
        <v>#REF!</v>
      </c>
      <c r="BT42" s="36" t="e">
        <f t="shared" si="15"/>
        <v>#REF!</v>
      </c>
      <c r="BU42" s="36" t="e">
        <f t="shared" si="15"/>
        <v>#REF!</v>
      </c>
      <c r="BV42" s="36" t="e">
        <f t="shared" si="15"/>
        <v>#REF!</v>
      </c>
      <c r="BW42" s="36" t="e">
        <f t="shared" si="15"/>
        <v>#REF!</v>
      </c>
      <c r="BX42" s="36" t="e">
        <f t="shared" si="15"/>
        <v>#REF!</v>
      </c>
    </row>
    <row r="43" spans="1:76" s="36" customFormat="1" ht="14.7" customHeight="1" thickBot="1">
      <c r="A43" s="60" t="s">
        <v>122</v>
      </c>
      <c r="B43" s="26">
        <v>10</v>
      </c>
      <c r="C43" s="61" t="s">
        <v>90</v>
      </c>
      <c r="D43" s="62" t="s">
        <v>111</v>
      </c>
      <c r="E43" s="62"/>
      <c r="F43" s="72"/>
      <c r="G43" s="72"/>
      <c r="H43" s="72">
        <v>10</v>
      </c>
      <c r="I43" s="72"/>
      <c r="J43" s="72"/>
      <c r="K43" s="72"/>
      <c r="L43" s="72"/>
      <c r="M43" s="65" t="e">
        <f>#REF!</f>
        <v>#REF!</v>
      </c>
      <c r="N43" s="65" t="e">
        <f>#REF!</f>
        <v>#REF!</v>
      </c>
      <c r="O43" s="65" t="e">
        <f>#REF!</f>
        <v>#REF!</v>
      </c>
      <c r="P43" s="65" t="e">
        <f>#REF!</f>
        <v>#REF!</v>
      </c>
      <c r="Q43" s="65" t="e">
        <f>#REF!</f>
        <v>#REF!</v>
      </c>
      <c r="R43" s="65" t="e">
        <f>#REF!</f>
        <v>#REF!</v>
      </c>
      <c r="S43" s="65" t="e">
        <f>#REF!</f>
        <v>#REF!</v>
      </c>
      <c r="T43" s="65" t="e">
        <f>#REF!</f>
        <v>#REF!</v>
      </c>
      <c r="U43" s="65" t="e">
        <f>#REF!</f>
        <v>#REF!</v>
      </c>
      <c r="V43" s="65" t="e">
        <f>#REF!</f>
        <v>#REF!</v>
      </c>
      <c r="W43" s="65" t="e">
        <f>#REF!</f>
        <v>#REF!</v>
      </c>
      <c r="X43" s="65" t="e">
        <f>#REF!</f>
        <v>#REF!</v>
      </c>
      <c r="Y43" s="65" t="e">
        <f>#REF!</f>
        <v>#REF!</v>
      </c>
      <c r="Z43" s="65" t="e">
        <f>#REF!</f>
        <v>#REF!</v>
      </c>
      <c r="AA43" s="65" t="e">
        <f>#REF!</f>
        <v>#REF!</v>
      </c>
      <c r="AB43" s="65" t="e">
        <f>#REF!</f>
        <v>#REF!</v>
      </c>
      <c r="AC43" s="66">
        <v>55</v>
      </c>
      <c r="AD43" s="67" t="e">
        <f t="shared" si="2"/>
        <v>#REF!</v>
      </c>
      <c r="AE43" s="68">
        <v>15.55</v>
      </c>
      <c r="AF43" s="69"/>
      <c r="AG43" s="70" t="e">
        <f t="shared" si="3"/>
        <v>#REF!</v>
      </c>
      <c r="AH43" s="36" t="e">
        <f t="shared" si="4"/>
        <v>#REF!</v>
      </c>
      <c r="AJ43" s="36">
        <v>10</v>
      </c>
      <c r="AZ43" s="36">
        <v>10</v>
      </c>
      <c r="BD43" s="36" t="e">
        <f>IF($AH$43&gt;0,$AH$43*AI43,0)</f>
        <v>#REF!</v>
      </c>
      <c r="BE43" s="36" t="e">
        <f t="shared" ref="BE43:BX43" si="16">IF($AH$43&gt;0,$AH$43*AJ43,0)</f>
        <v>#REF!</v>
      </c>
      <c r="BF43" s="36" t="e">
        <f t="shared" si="16"/>
        <v>#REF!</v>
      </c>
      <c r="BG43" s="36" t="e">
        <f t="shared" si="16"/>
        <v>#REF!</v>
      </c>
      <c r="BH43" s="36" t="e">
        <f t="shared" si="16"/>
        <v>#REF!</v>
      </c>
      <c r="BI43" s="36" t="e">
        <f t="shared" si="16"/>
        <v>#REF!</v>
      </c>
      <c r="BJ43" s="36" t="e">
        <f t="shared" si="16"/>
        <v>#REF!</v>
      </c>
      <c r="BK43" s="36" t="e">
        <f t="shared" si="16"/>
        <v>#REF!</v>
      </c>
      <c r="BL43" s="36" t="e">
        <f t="shared" si="16"/>
        <v>#REF!</v>
      </c>
      <c r="BM43" s="36" t="e">
        <f t="shared" si="16"/>
        <v>#REF!</v>
      </c>
      <c r="BN43" s="36" t="e">
        <f t="shared" si="16"/>
        <v>#REF!</v>
      </c>
      <c r="BO43" s="36" t="e">
        <f t="shared" si="16"/>
        <v>#REF!</v>
      </c>
      <c r="BP43" s="36" t="e">
        <f t="shared" si="16"/>
        <v>#REF!</v>
      </c>
      <c r="BQ43" s="36" t="e">
        <f t="shared" si="16"/>
        <v>#REF!</v>
      </c>
      <c r="BR43" s="36" t="e">
        <f t="shared" si="16"/>
        <v>#REF!</v>
      </c>
      <c r="BS43" s="36" t="e">
        <f t="shared" si="16"/>
        <v>#REF!</v>
      </c>
      <c r="BT43" s="36" t="e">
        <f t="shared" si="16"/>
        <v>#REF!</v>
      </c>
      <c r="BU43" s="36" t="e">
        <f t="shared" si="16"/>
        <v>#REF!</v>
      </c>
      <c r="BV43" s="36" t="e">
        <f t="shared" si="16"/>
        <v>#REF!</v>
      </c>
      <c r="BW43" s="36" t="e">
        <f t="shared" si="16"/>
        <v>#REF!</v>
      </c>
      <c r="BX43" s="36" t="e">
        <f t="shared" si="16"/>
        <v>#REF!</v>
      </c>
    </row>
    <row r="44" spans="1:76" s="36" customFormat="1" ht="14.7" customHeight="1" thickBot="1">
      <c r="A44" s="60" t="s">
        <v>123</v>
      </c>
      <c r="B44" s="26">
        <v>10</v>
      </c>
      <c r="C44" s="61" t="s">
        <v>90</v>
      </c>
      <c r="D44" s="62" t="s">
        <v>111</v>
      </c>
      <c r="E44" s="62"/>
      <c r="F44" s="72"/>
      <c r="G44" s="72"/>
      <c r="H44" s="72">
        <v>10</v>
      </c>
      <c r="I44" s="72"/>
      <c r="J44" s="72"/>
      <c r="K44" s="72"/>
      <c r="L44" s="72"/>
      <c r="M44" s="65" t="e">
        <f>#REF!</f>
        <v>#REF!</v>
      </c>
      <c r="N44" s="65" t="e">
        <f>#REF!</f>
        <v>#REF!</v>
      </c>
      <c r="O44" s="65" t="e">
        <f>#REF!</f>
        <v>#REF!</v>
      </c>
      <c r="P44" s="65" t="e">
        <f>#REF!</f>
        <v>#REF!</v>
      </c>
      <c r="Q44" s="65" t="e">
        <f>#REF!</f>
        <v>#REF!</v>
      </c>
      <c r="R44" s="65" t="e">
        <f>#REF!</f>
        <v>#REF!</v>
      </c>
      <c r="S44" s="65" t="e">
        <f>#REF!</f>
        <v>#REF!</v>
      </c>
      <c r="T44" s="65" t="e">
        <f>#REF!</f>
        <v>#REF!</v>
      </c>
      <c r="U44" s="65" t="e">
        <f>#REF!</f>
        <v>#REF!</v>
      </c>
      <c r="V44" s="65" t="e">
        <f>#REF!</f>
        <v>#REF!</v>
      </c>
      <c r="W44" s="65" t="e">
        <f>#REF!</f>
        <v>#REF!</v>
      </c>
      <c r="X44" s="65" t="e">
        <f>#REF!</f>
        <v>#REF!</v>
      </c>
      <c r="Y44" s="65" t="e">
        <f>#REF!</f>
        <v>#REF!</v>
      </c>
      <c r="Z44" s="65" t="e">
        <f>#REF!</f>
        <v>#REF!</v>
      </c>
      <c r="AA44" s="65" t="e">
        <f>#REF!</f>
        <v>#REF!</v>
      </c>
      <c r="AB44" s="65" t="e">
        <f>#REF!</f>
        <v>#REF!</v>
      </c>
      <c r="AC44" s="66">
        <v>55</v>
      </c>
      <c r="AD44" s="67" t="e">
        <f t="shared" si="2"/>
        <v>#REF!</v>
      </c>
      <c r="AE44" s="68">
        <v>16.55</v>
      </c>
      <c r="AF44" s="69"/>
      <c r="AG44" s="70" t="e">
        <f t="shared" si="3"/>
        <v>#REF!</v>
      </c>
      <c r="AH44" s="36" t="e">
        <f t="shared" si="4"/>
        <v>#REF!</v>
      </c>
      <c r="AZ44" s="36">
        <v>29</v>
      </c>
      <c r="BD44" s="36" t="e">
        <f>IF($AH$44&gt;0,$AH$44*AI44,0)</f>
        <v>#REF!</v>
      </c>
      <c r="BE44" s="36" t="e">
        <f t="shared" ref="BE44:BX44" si="17">IF($AH$44&gt;0,$AH$44*AJ44,0)</f>
        <v>#REF!</v>
      </c>
      <c r="BF44" s="36" t="e">
        <f t="shared" si="17"/>
        <v>#REF!</v>
      </c>
      <c r="BG44" s="36" t="e">
        <f t="shared" si="17"/>
        <v>#REF!</v>
      </c>
      <c r="BH44" s="36" t="e">
        <f t="shared" si="17"/>
        <v>#REF!</v>
      </c>
      <c r="BI44" s="36" t="e">
        <f t="shared" si="17"/>
        <v>#REF!</v>
      </c>
      <c r="BJ44" s="36" t="e">
        <f t="shared" si="17"/>
        <v>#REF!</v>
      </c>
      <c r="BK44" s="36" t="e">
        <f t="shared" si="17"/>
        <v>#REF!</v>
      </c>
      <c r="BL44" s="36" t="e">
        <f t="shared" si="17"/>
        <v>#REF!</v>
      </c>
      <c r="BM44" s="36" t="e">
        <f t="shared" si="17"/>
        <v>#REF!</v>
      </c>
      <c r="BN44" s="36" t="e">
        <f t="shared" si="17"/>
        <v>#REF!</v>
      </c>
      <c r="BO44" s="36" t="e">
        <f t="shared" si="17"/>
        <v>#REF!</v>
      </c>
      <c r="BP44" s="36" t="e">
        <f t="shared" si="17"/>
        <v>#REF!</v>
      </c>
      <c r="BQ44" s="36" t="e">
        <f t="shared" si="17"/>
        <v>#REF!</v>
      </c>
      <c r="BR44" s="36" t="e">
        <f t="shared" si="17"/>
        <v>#REF!</v>
      </c>
      <c r="BS44" s="36" t="e">
        <f t="shared" si="17"/>
        <v>#REF!</v>
      </c>
      <c r="BT44" s="36" t="e">
        <f t="shared" si="17"/>
        <v>#REF!</v>
      </c>
      <c r="BU44" s="36" t="e">
        <f t="shared" si="17"/>
        <v>#REF!</v>
      </c>
      <c r="BV44" s="36" t="e">
        <f t="shared" si="17"/>
        <v>#REF!</v>
      </c>
      <c r="BW44" s="36" t="e">
        <f t="shared" si="17"/>
        <v>#REF!</v>
      </c>
      <c r="BX44" s="36" t="e">
        <f t="shared" si="17"/>
        <v>#REF!</v>
      </c>
    </row>
    <row r="45" spans="1:76" s="36" customFormat="1" ht="14.7" customHeight="1" thickBot="1">
      <c r="A45" s="60" t="s">
        <v>124</v>
      </c>
      <c r="B45" s="26">
        <v>20</v>
      </c>
      <c r="C45" s="61" t="s">
        <v>125</v>
      </c>
      <c r="D45" s="62" t="s">
        <v>111</v>
      </c>
      <c r="E45" s="62"/>
      <c r="F45" s="72"/>
      <c r="G45" s="72"/>
      <c r="H45" s="72">
        <v>10</v>
      </c>
      <c r="I45" s="72">
        <v>10</v>
      </c>
      <c r="J45" s="72"/>
      <c r="K45" s="72"/>
      <c r="L45" s="72"/>
      <c r="M45" s="65" t="e">
        <f>#REF!</f>
        <v>#REF!</v>
      </c>
      <c r="N45" s="65" t="e">
        <f>#REF!</f>
        <v>#REF!</v>
      </c>
      <c r="O45" s="65" t="e">
        <f>#REF!</f>
        <v>#REF!</v>
      </c>
      <c r="P45" s="65" t="e">
        <f>#REF!</f>
        <v>#REF!</v>
      </c>
      <c r="Q45" s="65" t="e">
        <f>#REF!</f>
        <v>#REF!</v>
      </c>
      <c r="R45" s="65" t="e">
        <f>#REF!</f>
        <v>#REF!</v>
      </c>
      <c r="S45" s="65" t="e">
        <f>#REF!</f>
        <v>#REF!</v>
      </c>
      <c r="T45" s="65" t="e">
        <f>#REF!</f>
        <v>#REF!</v>
      </c>
      <c r="U45" s="65" t="e">
        <f>#REF!</f>
        <v>#REF!</v>
      </c>
      <c r="V45" s="65" t="e">
        <f>#REF!</f>
        <v>#REF!</v>
      </c>
      <c r="W45" s="65" t="e">
        <f>#REF!</f>
        <v>#REF!</v>
      </c>
      <c r="X45" s="65" t="e">
        <f>#REF!</f>
        <v>#REF!</v>
      </c>
      <c r="Y45" s="65" t="e">
        <f>#REF!</f>
        <v>#REF!</v>
      </c>
      <c r="Z45" s="65" t="e">
        <f>#REF!</f>
        <v>#REF!</v>
      </c>
      <c r="AA45" s="65" t="e">
        <f>#REF!</f>
        <v>#REF!</v>
      </c>
      <c r="AB45" s="65" t="e">
        <f>#REF!</f>
        <v>#REF!</v>
      </c>
      <c r="AC45" s="66">
        <v>102.5</v>
      </c>
      <c r="AD45" s="67" t="e">
        <f t="shared" si="2"/>
        <v>#REF!</v>
      </c>
      <c r="AE45" s="68">
        <v>17.55</v>
      </c>
      <c r="AF45" s="69"/>
      <c r="AG45" s="70" t="e">
        <f t="shared" si="3"/>
        <v>#REF!</v>
      </c>
      <c r="AH45" s="36" t="e">
        <f t="shared" si="4"/>
        <v>#REF!</v>
      </c>
      <c r="AJ45" s="36">
        <v>11</v>
      </c>
      <c r="AK45" s="36">
        <v>9</v>
      </c>
      <c r="AZ45" s="36">
        <v>10</v>
      </c>
      <c r="BD45" s="36" t="e">
        <f>IF($AH$45&gt;0,$AH$45*AI45,0)</f>
        <v>#REF!</v>
      </c>
      <c r="BE45" s="36" t="e">
        <f t="shared" ref="BE45:BX45" si="18">IF($AH$45&gt;0,$AH$45*AJ45,0)</f>
        <v>#REF!</v>
      </c>
      <c r="BF45" s="36" t="e">
        <f t="shared" si="18"/>
        <v>#REF!</v>
      </c>
      <c r="BG45" s="36" t="e">
        <f t="shared" si="18"/>
        <v>#REF!</v>
      </c>
      <c r="BH45" s="36" t="e">
        <f t="shared" si="18"/>
        <v>#REF!</v>
      </c>
      <c r="BI45" s="36" t="e">
        <f t="shared" si="18"/>
        <v>#REF!</v>
      </c>
      <c r="BJ45" s="36" t="e">
        <f t="shared" si="18"/>
        <v>#REF!</v>
      </c>
      <c r="BK45" s="36" t="e">
        <f t="shared" si="18"/>
        <v>#REF!</v>
      </c>
      <c r="BL45" s="36" t="e">
        <f t="shared" si="18"/>
        <v>#REF!</v>
      </c>
      <c r="BM45" s="36" t="e">
        <f t="shared" si="18"/>
        <v>#REF!</v>
      </c>
      <c r="BN45" s="36" t="e">
        <f t="shared" si="18"/>
        <v>#REF!</v>
      </c>
      <c r="BO45" s="36" t="e">
        <f t="shared" si="18"/>
        <v>#REF!</v>
      </c>
      <c r="BP45" s="36" t="e">
        <f t="shared" si="18"/>
        <v>#REF!</v>
      </c>
      <c r="BQ45" s="36" t="e">
        <f t="shared" si="18"/>
        <v>#REF!</v>
      </c>
      <c r="BR45" s="36" t="e">
        <f t="shared" si="18"/>
        <v>#REF!</v>
      </c>
      <c r="BS45" s="36" t="e">
        <f t="shared" si="18"/>
        <v>#REF!</v>
      </c>
      <c r="BT45" s="36" t="e">
        <f t="shared" si="18"/>
        <v>#REF!</v>
      </c>
      <c r="BU45" s="36" t="e">
        <f t="shared" si="18"/>
        <v>#REF!</v>
      </c>
      <c r="BV45" s="36" t="e">
        <f t="shared" si="18"/>
        <v>#REF!</v>
      </c>
      <c r="BW45" s="36" t="e">
        <f t="shared" si="18"/>
        <v>#REF!</v>
      </c>
      <c r="BX45" s="36" t="e">
        <f t="shared" si="18"/>
        <v>#REF!</v>
      </c>
    </row>
    <row r="46" spans="1:76" s="36" customFormat="1" ht="14.7" customHeight="1" thickBot="1">
      <c r="A46" s="60" t="s">
        <v>126</v>
      </c>
      <c r="B46" s="26">
        <v>10</v>
      </c>
      <c r="C46" s="61" t="s">
        <v>125</v>
      </c>
      <c r="D46" s="62" t="s">
        <v>111</v>
      </c>
      <c r="E46" s="62"/>
      <c r="F46" s="72"/>
      <c r="G46" s="72"/>
      <c r="H46" s="72">
        <v>5</v>
      </c>
      <c r="I46" s="72">
        <v>5</v>
      </c>
      <c r="J46" s="72"/>
      <c r="K46" s="72"/>
      <c r="L46" s="72"/>
      <c r="M46" s="65" t="e">
        <f>#REF!</f>
        <v>#REF!</v>
      </c>
      <c r="N46" s="65" t="e">
        <f>#REF!</f>
        <v>#REF!</v>
      </c>
      <c r="O46" s="65" t="e">
        <f>#REF!</f>
        <v>#REF!</v>
      </c>
      <c r="P46" s="65" t="e">
        <f>#REF!</f>
        <v>#REF!</v>
      </c>
      <c r="Q46" s="65" t="e">
        <f>#REF!</f>
        <v>#REF!</v>
      </c>
      <c r="R46" s="65" t="e">
        <f>#REF!</f>
        <v>#REF!</v>
      </c>
      <c r="S46" s="65" t="e">
        <f>#REF!</f>
        <v>#REF!</v>
      </c>
      <c r="T46" s="65" t="e">
        <f>#REF!</f>
        <v>#REF!</v>
      </c>
      <c r="U46" s="65" t="e">
        <f>#REF!</f>
        <v>#REF!</v>
      </c>
      <c r="V46" s="65" t="e">
        <f>#REF!</f>
        <v>#REF!</v>
      </c>
      <c r="W46" s="65" t="e">
        <f>#REF!</f>
        <v>#REF!</v>
      </c>
      <c r="X46" s="65" t="e">
        <f>#REF!</f>
        <v>#REF!</v>
      </c>
      <c r="Y46" s="65" t="e">
        <f>#REF!</f>
        <v>#REF!</v>
      </c>
      <c r="Z46" s="65" t="e">
        <f>#REF!</f>
        <v>#REF!</v>
      </c>
      <c r="AA46" s="65" t="e">
        <f>#REF!</f>
        <v>#REF!</v>
      </c>
      <c r="AB46" s="65" t="e">
        <f>#REF!</f>
        <v>#REF!</v>
      </c>
      <c r="AC46" s="66">
        <v>65</v>
      </c>
      <c r="AD46" s="67" t="e">
        <f t="shared" si="2"/>
        <v>#REF!</v>
      </c>
      <c r="AE46" s="68">
        <v>18.55</v>
      </c>
      <c r="AF46" s="69"/>
      <c r="AG46" s="70" t="e">
        <f t="shared" si="3"/>
        <v>#REF!</v>
      </c>
      <c r="AH46" s="36" t="e">
        <f t="shared" si="4"/>
        <v>#REF!</v>
      </c>
      <c r="AJ46" s="36">
        <v>5</v>
      </c>
      <c r="AK46" s="36">
        <v>4</v>
      </c>
      <c r="AL46" s="36">
        <v>1</v>
      </c>
      <c r="AZ46" s="36">
        <v>10</v>
      </c>
      <c r="BD46" s="36" t="e">
        <f>IF($AH$46&gt;0,$AH$46*AI46,0)</f>
        <v>#REF!</v>
      </c>
      <c r="BE46" s="36" t="e">
        <f t="shared" ref="BE46:BX46" si="19">IF($AH$46&gt;0,$AH$46*AJ46,0)</f>
        <v>#REF!</v>
      </c>
      <c r="BF46" s="36" t="e">
        <f t="shared" si="19"/>
        <v>#REF!</v>
      </c>
      <c r="BG46" s="36" t="e">
        <f t="shared" si="19"/>
        <v>#REF!</v>
      </c>
      <c r="BH46" s="36" t="e">
        <f t="shared" si="19"/>
        <v>#REF!</v>
      </c>
      <c r="BI46" s="36" t="e">
        <f t="shared" si="19"/>
        <v>#REF!</v>
      </c>
      <c r="BJ46" s="36" t="e">
        <f t="shared" si="19"/>
        <v>#REF!</v>
      </c>
      <c r="BK46" s="36" t="e">
        <f t="shared" si="19"/>
        <v>#REF!</v>
      </c>
      <c r="BL46" s="36" t="e">
        <f t="shared" si="19"/>
        <v>#REF!</v>
      </c>
      <c r="BM46" s="36" t="e">
        <f t="shared" si="19"/>
        <v>#REF!</v>
      </c>
      <c r="BN46" s="36" t="e">
        <f t="shared" si="19"/>
        <v>#REF!</v>
      </c>
      <c r="BO46" s="36" t="e">
        <f t="shared" si="19"/>
        <v>#REF!</v>
      </c>
      <c r="BP46" s="36" t="e">
        <f t="shared" si="19"/>
        <v>#REF!</v>
      </c>
      <c r="BQ46" s="36" t="e">
        <f t="shared" si="19"/>
        <v>#REF!</v>
      </c>
      <c r="BR46" s="36" t="e">
        <f t="shared" si="19"/>
        <v>#REF!</v>
      </c>
      <c r="BS46" s="36" t="e">
        <f t="shared" si="19"/>
        <v>#REF!</v>
      </c>
      <c r="BT46" s="36" t="e">
        <f t="shared" si="19"/>
        <v>#REF!</v>
      </c>
      <c r="BU46" s="36" t="e">
        <f t="shared" si="19"/>
        <v>#REF!</v>
      </c>
      <c r="BV46" s="36" t="e">
        <f t="shared" si="19"/>
        <v>#REF!</v>
      </c>
      <c r="BW46" s="36" t="e">
        <f t="shared" si="19"/>
        <v>#REF!</v>
      </c>
      <c r="BX46" s="36" t="e">
        <f t="shared" si="19"/>
        <v>#REF!</v>
      </c>
    </row>
    <row r="47" spans="1:76" s="36" customFormat="1" ht="14.7" customHeight="1" thickBot="1">
      <c r="A47" s="60" t="s">
        <v>127</v>
      </c>
      <c r="B47" s="26">
        <v>5</v>
      </c>
      <c r="C47" s="61" t="s">
        <v>125</v>
      </c>
      <c r="D47" s="62" t="s">
        <v>111</v>
      </c>
      <c r="E47" s="62"/>
      <c r="F47" s="72"/>
      <c r="G47" s="72"/>
      <c r="H47" s="72">
        <v>2</v>
      </c>
      <c r="I47" s="72">
        <v>3</v>
      </c>
      <c r="J47" s="72"/>
      <c r="K47" s="72"/>
      <c r="L47" s="72"/>
      <c r="M47" s="65" t="e">
        <f>#REF!</f>
        <v>#REF!</v>
      </c>
      <c r="N47" s="65" t="e">
        <f>#REF!</f>
        <v>#REF!</v>
      </c>
      <c r="O47" s="65" t="e">
        <f>#REF!</f>
        <v>#REF!</v>
      </c>
      <c r="P47" s="65" t="e">
        <f>#REF!</f>
        <v>#REF!</v>
      </c>
      <c r="Q47" s="65" t="e">
        <f>#REF!</f>
        <v>#REF!</v>
      </c>
      <c r="R47" s="65" t="e">
        <f>#REF!</f>
        <v>#REF!</v>
      </c>
      <c r="S47" s="65" t="e">
        <f>#REF!</f>
        <v>#REF!</v>
      </c>
      <c r="T47" s="65" t="e">
        <f>#REF!</f>
        <v>#REF!</v>
      </c>
      <c r="U47" s="65" t="e">
        <f>#REF!</f>
        <v>#REF!</v>
      </c>
      <c r="V47" s="65" t="e">
        <f>#REF!</f>
        <v>#REF!</v>
      </c>
      <c r="W47" s="65" t="e">
        <f>#REF!</f>
        <v>#REF!</v>
      </c>
      <c r="X47" s="65" t="e">
        <f>#REF!</f>
        <v>#REF!</v>
      </c>
      <c r="Y47" s="65" t="e">
        <f>#REF!</f>
        <v>#REF!</v>
      </c>
      <c r="Z47" s="65" t="e">
        <f>#REF!</f>
        <v>#REF!</v>
      </c>
      <c r="AA47" s="65" t="e">
        <f>#REF!</f>
        <v>#REF!</v>
      </c>
      <c r="AB47" s="65" t="e">
        <f>#REF!</f>
        <v>#REF!</v>
      </c>
      <c r="AC47" s="66">
        <v>52.5</v>
      </c>
      <c r="AD47" s="67" t="e">
        <f t="shared" si="2"/>
        <v>#REF!</v>
      </c>
      <c r="AE47" s="68">
        <v>19.55</v>
      </c>
      <c r="AF47" s="69"/>
      <c r="AG47" s="70" t="e">
        <f t="shared" si="3"/>
        <v>#REF!</v>
      </c>
      <c r="AH47" s="36" t="e">
        <f t="shared" si="4"/>
        <v>#REF!</v>
      </c>
      <c r="AJ47" s="36">
        <v>2</v>
      </c>
      <c r="AK47" s="36">
        <v>2</v>
      </c>
      <c r="AL47" s="36">
        <v>1</v>
      </c>
      <c r="AZ47" s="36">
        <v>10</v>
      </c>
      <c r="BD47" s="36" t="e">
        <f>IF($AH$47&gt;0,$AH$47*AI47,0)</f>
        <v>#REF!</v>
      </c>
      <c r="BE47" s="36" t="e">
        <f t="shared" ref="BE47:BX47" si="20">IF($AH$47&gt;0,$AH$47*AJ47,0)</f>
        <v>#REF!</v>
      </c>
      <c r="BF47" s="36" t="e">
        <f t="shared" si="20"/>
        <v>#REF!</v>
      </c>
      <c r="BG47" s="36" t="e">
        <f t="shared" si="20"/>
        <v>#REF!</v>
      </c>
      <c r="BH47" s="36" t="e">
        <f t="shared" si="20"/>
        <v>#REF!</v>
      </c>
      <c r="BI47" s="36" t="e">
        <f t="shared" si="20"/>
        <v>#REF!</v>
      </c>
      <c r="BJ47" s="36" t="e">
        <f t="shared" si="20"/>
        <v>#REF!</v>
      </c>
      <c r="BK47" s="36" t="e">
        <f t="shared" si="20"/>
        <v>#REF!</v>
      </c>
      <c r="BL47" s="36" t="e">
        <f t="shared" si="20"/>
        <v>#REF!</v>
      </c>
      <c r="BM47" s="36" t="e">
        <f t="shared" si="20"/>
        <v>#REF!</v>
      </c>
      <c r="BN47" s="36" t="e">
        <f t="shared" si="20"/>
        <v>#REF!</v>
      </c>
      <c r="BO47" s="36" t="e">
        <f t="shared" si="20"/>
        <v>#REF!</v>
      </c>
      <c r="BP47" s="36" t="e">
        <f t="shared" si="20"/>
        <v>#REF!</v>
      </c>
      <c r="BQ47" s="36" t="e">
        <f t="shared" si="20"/>
        <v>#REF!</v>
      </c>
      <c r="BR47" s="36" t="e">
        <f t="shared" si="20"/>
        <v>#REF!</v>
      </c>
      <c r="BS47" s="36" t="e">
        <f t="shared" si="20"/>
        <v>#REF!</v>
      </c>
      <c r="BT47" s="36" t="e">
        <f t="shared" si="20"/>
        <v>#REF!</v>
      </c>
      <c r="BU47" s="36" t="e">
        <f t="shared" si="20"/>
        <v>#REF!</v>
      </c>
      <c r="BV47" s="36" t="e">
        <f t="shared" si="20"/>
        <v>#REF!</v>
      </c>
      <c r="BW47" s="36" t="e">
        <f t="shared" si="20"/>
        <v>#REF!</v>
      </c>
      <c r="BX47" s="36" t="e">
        <f t="shared" si="20"/>
        <v>#REF!</v>
      </c>
    </row>
    <row r="48" spans="1:76" s="36" customFormat="1" ht="14.7" customHeight="1" thickBot="1">
      <c r="A48" s="60" t="s">
        <v>128</v>
      </c>
      <c r="B48" s="26">
        <v>5</v>
      </c>
      <c r="C48" s="61" t="s">
        <v>125</v>
      </c>
      <c r="D48" s="62" t="s">
        <v>111</v>
      </c>
      <c r="E48" s="62"/>
      <c r="F48" s="72"/>
      <c r="G48" s="72"/>
      <c r="H48" s="72">
        <v>2</v>
      </c>
      <c r="I48" s="72">
        <v>3</v>
      </c>
      <c r="J48" s="72"/>
      <c r="K48" s="72"/>
      <c r="L48" s="72"/>
      <c r="M48" s="65" t="e">
        <f>#REF!</f>
        <v>#REF!</v>
      </c>
      <c r="N48" s="65" t="e">
        <f>#REF!</f>
        <v>#REF!</v>
      </c>
      <c r="O48" s="65" t="e">
        <f>#REF!</f>
        <v>#REF!</v>
      </c>
      <c r="P48" s="65" t="e">
        <f>#REF!</f>
        <v>#REF!</v>
      </c>
      <c r="Q48" s="65" t="e">
        <f>#REF!</f>
        <v>#REF!</v>
      </c>
      <c r="R48" s="65" t="e">
        <f>#REF!</f>
        <v>#REF!</v>
      </c>
      <c r="S48" s="65" t="e">
        <f>#REF!</f>
        <v>#REF!</v>
      </c>
      <c r="T48" s="65" t="e">
        <f>#REF!</f>
        <v>#REF!</v>
      </c>
      <c r="U48" s="65" t="e">
        <f>#REF!</f>
        <v>#REF!</v>
      </c>
      <c r="V48" s="65" t="e">
        <f>#REF!</f>
        <v>#REF!</v>
      </c>
      <c r="W48" s="65" t="e">
        <f>#REF!</f>
        <v>#REF!</v>
      </c>
      <c r="X48" s="65" t="e">
        <f>#REF!</f>
        <v>#REF!</v>
      </c>
      <c r="Y48" s="65" t="e">
        <f>#REF!</f>
        <v>#REF!</v>
      </c>
      <c r="Z48" s="65" t="e">
        <f>#REF!</f>
        <v>#REF!</v>
      </c>
      <c r="AA48" s="65" t="e">
        <f>#REF!</f>
        <v>#REF!</v>
      </c>
      <c r="AB48" s="65" t="e">
        <f>#REF!</f>
        <v>#REF!</v>
      </c>
      <c r="AC48" s="66">
        <v>52.5</v>
      </c>
      <c r="AD48" s="67" t="e">
        <f t="shared" si="2"/>
        <v>#REF!</v>
      </c>
      <c r="AE48" s="68">
        <v>20.55</v>
      </c>
      <c r="AF48" s="69"/>
      <c r="AG48" s="70" t="e">
        <f t="shared" si="3"/>
        <v>#REF!</v>
      </c>
      <c r="AH48" s="36" t="e">
        <f t="shared" si="4"/>
        <v>#REF!</v>
      </c>
      <c r="AK48" s="36">
        <v>4</v>
      </c>
      <c r="AL48" s="36">
        <v>1</v>
      </c>
      <c r="AZ48" s="36">
        <v>10</v>
      </c>
      <c r="BD48" s="36" t="e">
        <f>IF($AH$48&gt;0,$AH$48*AI48,0)</f>
        <v>#REF!</v>
      </c>
      <c r="BE48" s="36" t="e">
        <f t="shared" ref="BE48:BX48" si="21">IF($AH$48&gt;0,$AH$48*AJ48,0)</f>
        <v>#REF!</v>
      </c>
      <c r="BF48" s="36" t="e">
        <f t="shared" si="21"/>
        <v>#REF!</v>
      </c>
      <c r="BG48" s="36" t="e">
        <f t="shared" si="21"/>
        <v>#REF!</v>
      </c>
      <c r="BH48" s="36" t="e">
        <f t="shared" si="21"/>
        <v>#REF!</v>
      </c>
      <c r="BI48" s="36" t="e">
        <f t="shared" si="21"/>
        <v>#REF!</v>
      </c>
      <c r="BJ48" s="36" t="e">
        <f t="shared" si="21"/>
        <v>#REF!</v>
      </c>
      <c r="BK48" s="36" t="e">
        <f t="shared" si="21"/>
        <v>#REF!</v>
      </c>
      <c r="BL48" s="36" t="e">
        <f t="shared" si="21"/>
        <v>#REF!</v>
      </c>
      <c r="BM48" s="36" t="e">
        <f t="shared" si="21"/>
        <v>#REF!</v>
      </c>
      <c r="BN48" s="36" t="e">
        <f t="shared" si="21"/>
        <v>#REF!</v>
      </c>
      <c r="BO48" s="36" t="e">
        <f t="shared" si="21"/>
        <v>#REF!</v>
      </c>
      <c r="BP48" s="36" t="e">
        <f t="shared" si="21"/>
        <v>#REF!</v>
      </c>
      <c r="BQ48" s="36" t="e">
        <f t="shared" si="21"/>
        <v>#REF!</v>
      </c>
      <c r="BR48" s="36" t="e">
        <f t="shared" si="21"/>
        <v>#REF!</v>
      </c>
      <c r="BS48" s="36" t="e">
        <f t="shared" si="21"/>
        <v>#REF!</v>
      </c>
      <c r="BT48" s="36" t="e">
        <f t="shared" si="21"/>
        <v>#REF!</v>
      </c>
      <c r="BU48" s="36" t="e">
        <f t="shared" si="21"/>
        <v>#REF!</v>
      </c>
      <c r="BV48" s="36" t="e">
        <f t="shared" si="21"/>
        <v>#REF!</v>
      </c>
      <c r="BW48" s="36" t="e">
        <f t="shared" si="21"/>
        <v>#REF!</v>
      </c>
      <c r="BX48" s="36" t="e">
        <f t="shared" si="21"/>
        <v>#REF!</v>
      </c>
    </row>
    <row r="49" spans="1:76" s="36" customFormat="1" ht="14.7" customHeight="1" thickBot="1">
      <c r="A49" s="60" t="s">
        <v>129</v>
      </c>
      <c r="B49" s="26">
        <v>10</v>
      </c>
      <c r="C49" s="61" t="s">
        <v>125</v>
      </c>
      <c r="D49" s="62" t="s">
        <v>111</v>
      </c>
      <c r="E49" s="62"/>
      <c r="F49" s="72"/>
      <c r="G49" s="72"/>
      <c r="H49" s="72">
        <v>5</v>
      </c>
      <c r="I49" s="72">
        <v>5</v>
      </c>
      <c r="J49" s="72"/>
      <c r="K49" s="72"/>
      <c r="L49" s="72"/>
      <c r="M49" s="65" t="e">
        <f>#REF!</f>
        <v>#REF!</v>
      </c>
      <c r="N49" s="65" t="e">
        <f>#REF!</f>
        <v>#REF!</v>
      </c>
      <c r="O49" s="65" t="e">
        <f>#REF!</f>
        <v>#REF!</v>
      </c>
      <c r="P49" s="65" t="e">
        <f>#REF!</f>
        <v>#REF!</v>
      </c>
      <c r="Q49" s="65" t="e">
        <f>#REF!</f>
        <v>#REF!</v>
      </c>
      <c r="R49" s="65" t="e">
        <f>#REF!</f>
        <v>#REF!</v>
      </c>
      <c r="S49" s="65" t="e">
        <f>#REF!</f>
        <v>#REF!</v>
      </c>
      <c r="T49" s="65" t="e">
        <f>#REF!</f>
        <v>#REF!</v>
      </c>
      <c r="U49" s="65" t="e">
        <f>#REF!</f>
        <v>#REF!</v>
      </c>
      <c r="V49" s="65" t="e">
        <f>#REF!</f>
        <v>#REF!</v>
      </c>
      <c r="W49" s="65" t="e">
        <f>#REF!</f>
        <v>#REF!</v>
      </c>
      <c r="X49" s="65" t="e">
        <f>#REF!</f>
        <v>#REF!</v>
      </c>
      <c r="Y49" s="65" t="e">
        <f>#REF!</f>
        <v>#REF!</v>
      </c>
      <c r="Z49" s="65" t="e">
        <f>#REF!</f>
        <v>#REF!</v>
      </c>
      <c r="AA49" s="65" t="e">
        <f>#REF!</f>
        <v>#REF!</v>
      </c>
      <c r="AB49" s="65" t="e">
        <f>#REF!</f>
        <v>#REF!</v>
      </c>
      <c r="AC49" s="66">
        <v>72.5</v>
      </c>
      <c r="AD49" s="67" t="e">
        <f t="shared" si="2"/>
        <v>#REF!</v>
      </c>
      <c r="AE49" s="68">
        <v>21.55</v>
      </c>
      <c r="AF49" s="69"/>
      <c r="AG49" s="70" t="e">
        <f t="shared" si="3"/>
        <v>#REF!</v>
      </c>
      <c r="AH49" s="36" t="e">
        <f t="shared" si="4"/>
        <v>#REF!</v>
      </c>
      <c r="AJ49" s="36">
        <v>3</v>
      </c>
      <c r="AK49" s="36">
        <v>3</v>
      </c>
      <c r="AL49" s="36">
        <v>2</v>
      </c>
      <c r="AM49" s="36">
        <v>2</v>
      </c>
      <c r="AZ49" s="36">
        <v>10</v>
      </c>
      <c r="BD49" s="36" t="e">
        <f>IF($AH$49&gt;0,$AH$49*AI49,0)</f>
        <v>#REF!</v>
      </c>
      <c r="BE49" s="36" t="e">
        <f t="shared" ref="BE49:BX49" si="22">IF($AH$49&gt;0,$AH$49*AJ49,0)</f>
        <v>#REF!</v>
      </c>
      <c r="BF49" s="36" t="e">
        <f t="shared" si="22"/>
        <v>#REF!</v>
      </c>
      <c r="BG49" s="36" t="e">
        <f t="shared" si="22"/>
        <v>#REF!</v>
      </c>
      <c r="BH49" s="36" t="e">
        <f t="shared" si="22"/>
        <v>#REF!</v>
      </c>
      <c r="BI49" s="36" t="e">
        <f t="shared" si="22"/>
        <v>#REF!</v>
      </c>
      <c r="BJ49" s="36" t="e">
        <f t="shared" si="22"/>
        <v>#REF!</v>
      </c>
      <c r="BK49" s="36" t="e">
        <f t="shared" si="22"/>
        <v>#REF!</v>
      </c>
      <c r="BL49" s="36" t="e">
        <f t="shared" si="22"/>
        <v>#REF!</v>
      </c>
      <c r="BM49" s="36" t="e">
        <f t="shared" si="22"/>
        <v>#REF!</v>
      </c>
      <c r="BN49" s="36" t="e">
        <f t="shared" si="22"/>
        <v>#REF!</v>
      </c>
      <c r="BO49" s="36" t="e">
        <f t="shared" si="22"/>
        <v>#REF!</v>
      </c>
      <c r="BP49" s="36" t="e">
        <f t="shared" si="22"/>
        <v>#REF!</v>
      </c>
      <c r="BQ49" s="36" t="e">
        <f t="shared" si="22"/>
        <v>#REF!</v>
      </c>
      <c r="BR49" s="36" t="e">
        <f t="shared" si="22"/>
        <v>#REF!</v>
      </c>
      <c r="BS49" s="36" t="e">
        <f t="shared" si="22"/>
        <v>#REF!</v>
      </c>
      <c r="BT49" s="36" t="e">
        <f t="shared" si="22"/>
        <v>#REF!</v>
      </c>
      <c r="BU49" s="36" t="e">
        <f t="shared" si="22"/>
        <v>#REF!</v>
      </c>
      <c r="BV49" s="36" t="e">
        <f t="shared" si="22"/>
        <v>#REF!</v>
      </c>
      <c r="BW49" s="36" t="e">
        <f t="shared" si="22"/>
        <v>#REF!</v>
      </c>
      <c r="BX49" s="36" t="e">
        <f t="shared" si="22"/>
        <v>#REF!</v>
      </c>
    </row>
    <row r="50" spans="1:76" s="36" customFormat="1" ht="14.7" customHeight="1" thickBot="1">
      <c r="A50" s="60" t="s">
        <v>130</v>
      </c>
      <c r="B50" s="26">
        <v>10</v>
      </c>
      <c r="C50" s="61" t="s">
        <v>125</v>
      </c>
      <c r="D50" s="62" t="s">
        <v>111</v>
      </c>
      <c r="E50" s="62"/>
      <c r="F50" s="72"/>
      <c r="G50" s="72"/>
      <c r="H50" s="72">
        <v>3</v>
      </c>
      <c r="I50" s="72">
        <v>2</v>
      </c>
      <c r="J50" s="72"/>
      <c r="K50" s="72"/>
      <c r="L50" s="72"/>
      <c r="M50" s="65" t="e">
        <f>#REF!</f>
        <v>#REF!</v>
      </c>
      <c r="N50" s="65" t="e">
        <f>#REF!</f>
        <v>#REF!</v>
      </c>
      <c r="O50" s="65" t="e">
        <f>#REF!</f>
        <v>#REF!</v>
      </c>
      <c r="P50" s="65" t="e">
        <f>#REF!</f>
        <v>#REF!</v>
      </c>
      <c r="Q50" s="65" t="e">
        <f>#REF!</f>
        <v>#REF!</v>
      </c>
      <c r="R50" s="65" t="e">
        <f>#REF!</f>
        <v>#REF!</v>
      </c>
      <c r="S50" s="65" t="e">
        <f>#REF!</f>
        <v>#REF!</v>
      </c>
      <c r="T50" s="65" t="e">
        <f>#REF!</f>
        <v>#REF!</v>
      </c>
      <c r="U50" s="65" t="e">
        <f>#REF!</f>
        <v>#REF!</v>
      </c>
      <c r="V50" s="65" t="e">
        <f>#REF!</f>
        <v>#REF!</v>
      </c>
      <c r="W50" s="65" t="e">
        <f>#REF!</f>
        <v>#REF!</v>
      </c>
      <c r="X50" s="65" t="e">
        <f>#REF!</f>
        <v>#REF!</v>
      </c>
      <c r="Y50" s="65" t="e">
        <f>#REF!</f>
        <v>#REF!</v>
      </c>
      <c r="Z50" s="65" t="e">
        <f>#REF!</f>
        <v>#REF!</v>
      </c>
      <c r="AA50" s="65" t="e">
        <f>#REF!</f>
        <v>#REF!</v>
      </c>
      <c r="AB50" s="65" t="e">
        <f>#REF!</f>
        <v>#REF!</v>
      </c>
      <c r="AC50" s="66">
        <v>82.5</v>
      </c>
      <c r="AD50" s="67" t="e">
        <f t="shared" si="2"/>
        <v>#REF!</v>
      </c>
      <c r="AE50" s="68">
        <v>22.55</v>
      </c>
      <c r="AF50" s="69"/>
      <c r="AG50" s="70" t="e">
        <f t="shared" si="3"/>
        <v>#REF!</v>
      </c>
      <c r="AH50" s="36" t="e">
        <f t="shared" si="4"/>
        <v>#REF!</v>
      </c>
      <c r="AK50" s="36">
        <v>7</v>
      </c>
      <c r="AL50" s="36">
        <v>3</v>
      </c>
      <c r="AZ50" s="36">
        <v>10</v>
      </c>
      <c r="BD50" s="36" t="e">
        <f>IF($AH$50&gt;0,$AH$50*AI50,0)</f>
        <v>#REF!</v>
      </c>
      <c r="BE50" s="36" t="e">
        <f t="shared" ref="BE50:BX50" si="23">IF($AH$50&gt;0,$AH$50*AJ50,0)</f>
        <v>#REF!</v>
      </c>
      <c r="BF50" s="36" t="e">
        <f t="shared" si="23"/>
        <v>#REF!</v>
      </c>
      <c r="BG50" s="36" t="e">
        <f t="shared" si="23"/>
        <v>#REF!</v>
      </c>
      <c r="BH50" s="36" t="e">
        <f t="shared" si="23"/>
        <v>#REF!</v>
      </c>
      <c r="BI50" s="36" t="e">
        <f t="shared" si="23"/>
        <v>#REF!</v>
      </c>
      <c r="BJ50" s="36" t="e">
        <f t="shared" si="23"/>
        <v>#REF!</v>
      </c>
      <c r="BK50" s="36" t="e">
        <f t="shared" si="23"/>
        <v>#REF!</v>
      </c>
      <c r="BL50" s="36" t="e">
        <f t="shared" si="23"/>
        <v>#REF!</v>
      </c>
      <c r="BM50" s="36" t="e">
        <f t="shared" si="23"/>
        <v>#REF!</v>
      </c>
      <c r="BN50" s="36" t="e">
        <f t="shared" si="23"/>
        <v>#REF!</v>
      </c>
      <c r="BO50" s="36" t="e">
        <f t="shared" si="23"/>
        <v>#REF!</v>
      </c>
      <c r="BP50" s="36" t="e">
        <f t="shared" si="23"/>
        <v>#REF!</v>
      </c>
      <c r="BQ50" s="36" t="e">
        <f t="shared" si="23"/>
        <v>#REF!</v>
      </c>
      <c r="BR50" s="36" t="e">
        <f t="shared" si="23"/>
        <v>#REF!</v>
      </c>
      <c r="BS50" s="36" t="e">
        <f t="shared" si="23"/>
        <v>#REF!</v>
      </c>
      <c r="BT50" s="36" t="e">
        <f t="shared" si="23"/>
        <v>#REF!</v>
      </c>
      <c r="BU50" s="36" t="e">
        <f t="shared" si="23"/>
        <v>#REF!</v>
      </c>
      <c r="BV50" s="36" t="e">
        <f t="shared" si="23"/>
        <v>#REF!</v>
      </c>
      <c r="BW50" s="36" t="e">
        <f t="shared" si="23"/>
        <v>#REF!</v>
      </c>
      <c r="BX50" s="36" t="e">
        <f t="shared" si="23"/>
        <v>#REF!</v>
      </c>
    </row>
    <row r="51" spans="1:76" s="36" customFormat="1" ht="14.7" customHeight="1" thickBot="1">
      <c r="A51" s="60" t="s">
        <v>131</v>
      </c>
      <c r="B51" s="26">
        <v>10</v>
      </c>
      <c r="C51" s="61" t="s">
        <v>90</v>
      </c>
      <c r="D51" s="62" t="s">
        <v>111</v>
      </c>
      <c r="E51" s="62"/>
      <c r="F51" s="72"/>
      <c r="G51" s="72"/>
      <c r="H51" s="72">
        <v>10</v>
      </c>
      <c r="I51" s="72"/>
      <c r="J51" s="72"/>
      <c r="K51" s="72"/>
      <c r="L51" s="72"/>
      <c r="M51" s="65" t="e">
        <f>#REF!</f>
        <v>#REF!</v>
      </c>
      <c r="N51" s="65" t="e">
        <f>#REF!</f>
        <v>#REF!</v>
      </c>
      <c r="O51" s="65" t="e">
        <f>#REF!</f>
        <v>#REF!</v>
      </c>
      <c r="P51" s="65" t="e">
        <f>#REF!</f>
        <v>#REF!</v>
      </c>
      <c r="Q51" s="65" t="e">
        <f>#REF!</f>
        <v>#REF!</v>
      </c>
      <c r="R51" s="65" t="e">
        <f>#REF!</f>
        <v>#REF!</v>
      </c>
      <c r="S51" s="65" t="e">
        <f>#REF!</f>
        <v>#REF!</v>
      </c>
      <c r="T51" s="65" t="e">
        <f>#REF!</f>
        <v>#REF!</v>
      </c>
      <c r="U51" s="65" t="e">
        <f>#REF!</f>
        <v>#REF!</v>
      </c>
      <c r="V51" s="65" t="e">
        <f>#REF!</f>
        <v>#REF!</v>
      </c>
      <c r="W51" s="65" t="e">
        <f>#REF!</f>
        <v>#REF!</v>
      </c>
      <c r="X51" s="65" t="e">
        <f>#REF!</f>
        <v>#REF!</v>
      </c>
      <c r="Y51" s="65" t="e">
        <f>#REF!</f>
        <v>#REF!</v>
      </c>
      <c r="Z51" s="65" t="e">
        <f>#REF!</f>
        <v>#REF!</v>
      </c>
      <c r="AA51" s="65" t="e">
        <f>#REF!</f>
        <v>#REF!</v>
      </c>
      <c r="AB51" s="65" t="e">
        <f>#REF!</f>
        <v>#REF!</v>
      </c>
      <c r="AC51" s="66">
        <v>72.5</v>
      </c>
      <c r="AD51" s="67" t="e">
        <f t="shared" si="2"/>
        <v>#REF!</v>
      </c>
      <c r="AE51" s="68">
        <v>23.55</v>
      </c>
      <c r="AF51" s="69"/>
      <c r="AG51" s="70" t="e">
        <f t="shared" si="3"/>
        <v>#REF!</v>
      </c>
      <c r="AH51" s="36" t="e">
        <f t="shared" si="4"/>
        <v>#REF!</v>
      </c>
      <c r="AK51" s="36">
        <v>6</v>
      </c>
      <c r="AL51" s="36">
        <v>4</v>
      </c>
      <c r="AZ51" s="36">
        <v>10</v>
      </c>
      <c r="BD51" s="36" t="e">
        <f>IF($AH$51&gt;0,$AH$51*AI51,0)</f>
        <v>#REF!</v>
      </c>
      <c r="BE51" s="36" t="e">
        <f t="shared" ref="BE51:BX51" si="24">IF($AH$51&gt;0,$AH$51*AJ51,0)</f>
        <v>#REF!</v>
      </c>
      <c r="BF51" s="36" t="e">
        <f t="shared" si="24"/>
        <v>#REF!</v>
      </c>
      <c r="BG51" s="36" t="e">
        <f t="shared" si="24"/>
        <v>#REF!</v>
      </c>
      <c r="BH51" s="36" t="e">
        <f t="shared" si="24"/>
        <v>#REF!</v>
      </c>
      <c r="BI51" s="36" t="e">
        <f t="shared" si="24"/>
        <v>#REF!</v>
      </c>
      <c r="BJ51" s="36" t="e">
        <f t="shared" si="24"/>
        <v>#REF!</v>
      </c>
      <c r="BK51" s="36" t="e">
        <f t="shared" si="24"/>
        <v>#REF!</v>
      </c>
      <c r="BL51" s="36" t="e">
        <f t="shared" si="24"/>
        <v>#REF!</v>
      </c>
      <c r="BM51" s="36" t="e">
        <f t="shared" si="24"/>
        <v>#REF!</v>
      </c>
      <c r="BN51" s="36" t="e">
        <f t="shared" si="24"/>
        <v>#REF!</v>
      </c>
      <c r="BO51" s="36" t="e">
        <f t="shared" si="24"/>
        <v>#REF!</v>
      </c>
      <c r="BP51" s="36" t="e">
        <f t="shared" si="24"/>
        <v>#REF!</v>
      </c>
      <c r="BQ51" s="36" t="e">
        <f t="shared" si="24"/>
        <v>#REF!</v>
      </c>
      <c r="BR51" s="36" t="e">
        <f t="shared" si="24"/>
        <v>#REF!</v>
      </c>
      <c r="BS51" s="36" t="e">
        <f t="shared" si="24"/>
        <v>#REF!</v>
      </c>
      <c r="BT51" s="36" t="e">
        <f t="shared" si="24"/>
        <v>#REF!</v>
      </c>
      <c r="BU51" s="36" t="e">
        <f t="shared" si="24"/>
        <v>#REF!</v>
      </c>
      <c r="BV51" s="36" t="e">
        <f t="shared" si="24"/>
        <v>#REF!</v>
      </c>
      <c r="BW51" s="36" t="e">
        <f t="shared" si="24"/>
        <v>#REF!</v>
      </c>
      <c r="BX51" s="36" t="e">
        <f t="shared" si="24"/>
        <v>#REF!</v>
      </c>
    </row>
    <row r="52" spans="1:76" s="36" customFormat="1" ht="14.7" customHeight="1" thickBot="1">
      <c r="A52" s="60" t="s">
        <v>132</v>
      </c>
      <c r="B52" s="26">
        <v>10</v>
      </c>
      <c r="C52" s="61" t="s">
        <v>90</v>
      </c>
      <c r="D52" s="62" t="s">
        <v>111</v>
      </c>
      <c r="E52" s="62"/>
      <c r="F52" s="72"/>
      <c r="G52" s="72"/>
      <c r="H52" s="72">
        <v>10</v>
      </c>
      <c r="I52" s="72"/>
      <c r="J52" s="72"/>
      <c r="K52" s="72"/>
      <c r="L52" s="72"/>
      <c r="M52" s="65" t="e">
        <f>#REF!</f>
        <v>#REF!</v>
      </c>
      <c r="N52" s="65" t="e">
        <f>#REF!</f>
        <v>#REF!</v>
      </c>
      <c r="O52" s="65" t="e">
        <f>#REF!</f>
        <v>#REF!</v>
      </c>
      <c r="P52" s="65" t="e">
        <f>#REF!</f>
        <v>#REF!</v>
      </c>
      <c r="Q52" s="65" t="e">
        <f>#REF!</f>
        <v>#REF!</v>
      </c>
      <c r="R52" s="65" t="e">
        <f>#REF!</f>
        <v>#REF!</v>
      </c>
      <c r="S52" s="65" t="e">
        <f>#REF!</f>
        <v>#REF!</v>
      </c>
      <c r="T52" s="65" t="e">
        <f>#REF!</f>
        <v>#REF!</v>
      </c>
      <c r="U52" s="65" t="e">
        <f>#REF!</f>
        <v>#REF!</v>
      </c>
      <c r="V52" s="65" t="e">
        <f>#REF!</f>
        <v>#REF!</v>
      </c>
      <c r="W52" s="65" t="e">
        <f>#REF!</f>
        <v>#REF!</v>
      </c>
      <c r="X52" s="65" t="e">
        <f>#REF!</f>
        <v>#REF!</v>
      </c>
      <c r="Y52" s="65" t="e">
        <f>#REF!</f>
        <v>#REF!</v>
      </c>
      <c r="Z52" s="65" t="e">
        <f>#REF!</f>
        <v>#REF!</v>
      </c>
      <c r="AA52" s="65" t="e">
        <f>#REF!</f>
        <v>#REF!</v>
      </c>
      <c r="AB52" s="65" t="e">
        <f>#REF!</f>
        <v>#REF!</v>
      </c>
      <c r="AC52" s="66">
        <v>72.5</v>
      </c>
      <c r="AD52" s="67" t="e">
        <f t="shared" si="2"/>
        <v>#REF!</v>
      </c>
      <c r="AE52" s="68">
        <v>24.55</v>
      </c>
      <c r="AF52" s="69"/>
      <c r="AG52" s="70" t="e">
        <f t="shared" si="3"/>
        <v>#REF!</v>
      </c>
      <c r="AH52" s="36" t="e">
        <f t="shared" si="4"/>
        <v>#REF!</v>
      </c>
      <c r="AK52" s="36">
        <v>3</v>
      </c>
      <c r="AL52" s="36">
        <v>7</v>
      </c>
      <c r="AZ52" s="36">
        <v>10</v>
      </c>
      <c r="BD52" s="36" t="e">
        <f>IF($AH$52&gt;0,$AH$52*AI52,0)</f>
        <v>#REF!</v>
      </c>
      <c r="BE52" s="36" t="e">
        <f t="shared" ref="BE52:BX52" si="25">IF($AH$52&gt;0,$AH$52*AJ52,0)</f>
        <v>#REF!</v>
      </c>
      <c r="BF52" s="36" t="e">
        <f t="shared" si="25"/>
        <v>#REF!</v>
      </c>
      <c r="BG52" s="36" t="e">
        <f t="shared" si="25"/>
        <v>#REF!</v>
      </c>
      <c r="BH52" s="36" t="e">
        <f t="shared" si="25"/>
        <v>#REF!</v>
      </c>
      <c r="BI52" s="36" t="e">
        <f t="shared" si="25"/>
        <v>#REF!</v>
      </c>
      <c r="BJ52" s="36" t="e">
        <f t="shared" si="25"/>
        <v>#REF!</v>
      </c>
      <c r="BK52" s="36" t="e">
        <f t="shared" si="25"/>
        <v>#REF!</v>
      </c>
      <c r="BL52" s="36" t="e">
        <f t="shared" si="25"/>
        <v>#REF!</v>
      </c>
      <c r="BM52" s="36" t="e">
        <f t="shared" si="25"/>
        <v>#REF!</v>
      </c>
      <c r="BN52" s="36" t="e">
        <f t="shared" si="25"/>
        <v>#REF!</v>
      </c>
      <c r="BO52" s="36" t="e">
        <f t="shared" si="25"/>
        <v>#REF!</v>
      </c>
      <c r="BP52" s="36" t="e">
        <f t="shared" si="25"/>
        <v>#REF!</v>
      </c>
      <c r="BQ52" s="36" t="e">
        <f t="shared" si="25"/>
        <v>#REF!</v>
      </c>
      <c r="BR52" s="36" t="e">
        <f t="shared" si="25"/>
        <v>#REF!</v>
      </c>
      <c r="BS52" s="36" t="e">
        <f t="shared" si="25"/>
        <v>#REF!</v>
      </c>
      <c r="BT52" s="36" t="e">
        <f t="shared" si="25"/>
        <v>#REF!</v>
      </c>
      <c r="BU52" s="36" t="e">
        <f t="shared" si="25"/>
        <v>#REF!</v>
      </c>
      <c r="BV52" s="36" t="e">
        <f t="shared" si="25"/>
        <v>#REF!</v>
      </c>
      <c r="BW52" s="36" t="e">
        <f t="shared" si="25"/>
        <v>#REF!</v>
      </c>
      <c r="BX52" s="36" t="e">
        <f t="shared" si="25"/>
        <v>#REF!</v>
      </c>
    </row>
    <row r="53" spans="1:76" s="36" customFormat="1" ht="14.7" customHeight="1" thickBot="1">
      <c r="A53" s="60" t="s">
        <v>133</v>
      </c>
      <c r="B53" s="26">
        <v>10</v>
      </c>
      <c r="C53" s="61" t="s">
        <v>90</v>
      </c>
      <c r="D53" s="62" t="s">
        <v>111</v>
      </c>
      <c r="E53" s="62"/>
      <c r="F53" s="72"/>
      <c r="G53" s="72"/>
      <c r="H53" s="72">
        <v>10</v>
      </c>
      <c r="I53" s="72"/>
      <c r="J53" s="72"/>
      <c r="K53" s="72"/>
      <c r="L53" s="72"/>
      <c r="M53" s="65" t="e">
        <f>#REF!</f>
        <v>#REF!</v>
      </c>
      <c r="N53" s="65" t="e">
        <f>#REF!</f>
        <v>#REF!</v>
      </c>
      <c r="O53" s="65" t="e">
        <f>#REF!</f>
        <v>#REF!</v>
      </c>
      <c r="P53" s="65" t="e">
        <f>#REF!</f>
        <v>#REF!</v>
      </c>
      <c r="Q53" s="65" t="e">
        <f>#REF!</f>
        <v>#REF!</v>
      </c>
      <c r="R53" s="65" t="e">
        <f>#REF!</f>
        <v>#REF!</v>
      </c>
      <c r="S53" s="65" t="e">
        <f>#REF!</f>
        <v>#REF!</v>
      </c>
      <c r="T53" s="65" t="e">
        <f>#REF!</f>
        <v>#REF!</v>
      </c>
      <c r="U53" s="65" t="e">
        <f>#REF!</f>
        <v>#REF!</v>
      </c>
      <c r="V53" s="65" t="e">
        <f>#REF!</f>
        <v>#REF!</v>
      </c>
      <c r="W53" s="65" t="e">
        <f>#REF!</f>
        <v>#REF!</v>
      </c>
      <c r="X53" s="65" t="e">
        <f>#REF!</f>
        <v>#REF!</v>
      </c>
      <c r="Y53" s="65" t="e">
        <f>#REF!</f>
        <v>#REF!</v>
      </c>
      <c r="Z53" s="65" t="e">
        <f>#REF!</f>
        <v>#REF!</v>
      </c>
      <c r="AA53" s="65" t="e">
        <f>#REF!</f>
        <v>#REF!</v>
      </c>
      <c r="AB53" s="65" t="e">
        <f>#REF!</f>
        <v>#REF!</v>
      </c>
      <c r="AC53" s="66">
        <v>72.5</v>
      </c>
      <c r="AD53" s="67" t="e">
        <f t="shared" si="2"/>
        <v>#REF!</v>
      </c>
      <c r="AE53" s="68">
        <v>25.55</v>
      </c>
      <c r="AF53" s="69"/>
      <c r="AG53" s="70" t="e">
        <f t="shared" si="3"/>
        <v>#REF!</v>
      </c>
      <c r="AH53" s="36" t="e">
        <f t="shared" si="4"/>
        <v>#REF!</v>
      </c>
      <c r="AK53" s="36">
        <v>7</v>
      </c>
      <c r="AL53" s="36">
        <v>3</v>
      </c>
      <c r="AZ53" s="36">
        <v>10</v>
      </c>
      <c r="BD53" s="36" t="e">
        <f>IF($AH$53&gt;0,$AH$53*AI53,0)</f>
        <v>#REF!</v>
      </c>
      <c r="BE53" s="36" t="e">
        <f t="shared" ref="BE53:BX53" si="26">IF($AH$53&gt;0,$AH$53*AJ53,0)</f>
        <v>#REF!</v>
      </c>
      <c r="BF53" s="36" t="e">
        <f t="shared" si="26"/>
        <v>#REF!</v>
      </c>
      <c r="BG53" s="36" t="e">
        <f t="shared" si="26"/>
        <v>#REF!</v>
      </c>
      <c r="BH53" s="36" t="e">
        <f t="shared" si="26"/>
        <v>#REF!</v>
      </c>
      <c r="BI53" s="36" t="e">
        <f t="shared" si="26"/>
        <v>#REF!</v>
      </c>
      <c r="BJ53" s="36" t="e">
        <f t="shared" si="26"/>
        <v>#REF!</v>
      </c>
      <c r="BK53" s="36" t="e">
        <f t="shared" si="26"/>
        <v>#REF!</v>
      </c>
      <c r="BL53" s="36" t="e">
        <f t="shared" si="26"/>
        <v>#REF!</v>
      </c>
      <c r="BM53" s="36" t="e">
        <f t="shared" si="26"/>
        <v>#REF!</v>
      </c>
      <c r="BN53" s="36" t="e">
        <f t="shared" si="26"/>
        <v>#REF!</v>
      </c>
      <c r="BO53" s="36" t="e">
        <f t="shared" si="26"/>
        <v>#REF!</v>
      </c>
      <c r="BP53" s="36" t="e">
        <f t="shared" si="26"/>
        <v>#REF!</v>
      </c>
      <c r="BQ53" s="36" t="e">
        <f t="shared" si="26"/>
        <v>#REF!</v>
      </c>
      <c r="BR53" s="36" t="e">
        <f t="shared" si="26"/>
        <v>#REF!</v>
      </c>
      <c r="BS53" s="36" t="e">
        <f t="shared" si="26"/>
        <v>#REF!</v>
      </c>
      <c r="BT53" s="36" t="e">
        <f t="shared" si="26"/>
        <v>#REF!</v>
      </c>
      <c r="BU53" s="36" t="e">
        <f>IF($AH$53&gt;0,$AH$53*AZ53,0)</f>
        <v>#REF!</v>
      </c>
      <c r="BV53" s="36" t="e">
        <f t="shared" si="26"/>
        <v>#REF!</v>
      </c>
      <c r="BW53" s="36" t="e">
        <f t="shared" si="26"/>
        <v>#REF!</v>
      </c>
      <c r="BX53" s="36" t="e">
        <f t="shared" si="26"/>
        <v>#REF!</v>
      </c>
    </row>
    <row r="54" spans="1:76" s="36" customFormat="1" ht="14.7" customHeight="1" thickBot="1">
      <c r="A54" s="60" t="s">
        <v>134</v>
      </c>
      <c r="B54" s="26">
        <v>5</v>
      </c>
      <c r="C54" s="61" t="s">
        <v>91</v>
      </c>
      <c r="D54" s="62" t="s">
        <v>111</v>
      </c>
      <c r="E54" s="62"/>
      <c r="F54" s="72"/>
      <c r="G54" s="72"/>
      <c r="H54" s="72"/>
      <c r="I54" s="72">
        <v>5</v>
      </c>
      <c r="J54" s="72"/>
      <c r="K54" s="72"/>
      <c r="L54" s="72"/>
      <c r="M54" s="65" t="e">
        <f>#REF!</f>
        <v>#REF!</v>
      </c>
      <c r="N54" s="65" t="e">
        <f>#REF!</f>
        <v>#REF!</v>
      </c>
      <c r="O54" s="65" t="e">
        <f>#REF!</f>
        <v>#REF!</v>
      </c>
      <c r="P54" s="65" t="e">
        <f>#REF!</f>
        <v>#REF!</v>
      </c>
      <c r="Q54" s="65" t="e">
        <f>#REF!</f>
        <v>#REF!</v>
      </c>
      <c r="R54" s="65" t="e">
        <f>#REF!</f>
        <v>#REF!</v>
      </c>
      <c r="S54" s="65" t="e">
        <f>#REF!</f>
        <v>#REF!</v>
      </c>
      <c r="T54" s="65" t="e">
        <f>#REF!</f>
        <v>#REF!</v>
      </c>
      <c r="U54" s="65" t="e">
        <f>#REF!</f>
        <v>#REF!</v>
      </c>
      <c r="V54" s="65" t="e">
        <f>#REF!</f>
        <v>#REF!</v>
      </c>
      <c r="W54" s="65" t="e">
        <f>#REF!</f>
        <v>#REF!</v>
      </c>
      <c r="X54" s="65" t="e">
        <f>#REF!</f>
        <v>#REF!</v>
      </c>
      <c r="Y54" s="65" t="e">
        <f>#REF!</f>
        <v>#REF!</v>
      </c>
      <c r="Z54" s="65" t="e">
        <f>#REF!</f>
        <v>#REF!</v>
      </c>
      <c r="AA54" s="65" t="e">
        <f>#REF!</f>
        <v>#REF!</v>
      </c>
      <c r="AB54" s="65" t="e">
        <f>#REF!</f>
        <v>#REF!</v>
      </c>
      <c r="AC54" s="66">
        <v>72.5</v>
      </c>
      <c r="AD54" s="67" t="e">
        <f t="shared" si="2"/>
        <v>#REF!</v>
      </c>
      <c r="AE54" s="68">
        <v>26.55</v>
      </c>
      <c r="AF54" s="69"/>
      <c r="AG54" s="70" t="e">
        <f t="shared" si="3"/>
        <v>#REF!</v>
      </c>
      <c r="AH54" s="36" t="e">
        <f t="shared" si="4"/>
        <v>#REF!</v>
      </c>
      <c r="AM54" s="36">
        <v>1</v>
      </c>
      <c r="AN54" s="36">
        <v>4</v>
      </c>
      <c r="BA54" s="36">
        <v>5</v>
      </c>
      <c r="BD54" s="36" t="e">
        <f>IF($AH$54&gt;0,$AH$54*AI54,0)</f>
        <v>#REF!</v>
      </c>
      <c r="BE54" s="36" t="e">
        <f t="shared" ref="BE54:BX54" si="27">IF($AH$54&gt;0,$AH$54*AJ54,0)</f>
        <v>#REF!</v>
      </c>
      <c r="BF54" s="36" t="e">
        <f t="shared" si="27"/>
        <v>#REF!</v>
      </c>
      <c r="BG54" s="36" t="e">
        <f t="shared" si="27"/>
        <v>#REF!</v>
      </c>
      <c r="BH54" s="36" t="e">
        <f t="shared" si="27"/>
        <v>#REF!</v>
      </c>
      <c r="BI54" s="36" t="e">
        <f t="shared" si="27"/>
        <v>#REF!</v>
      </c>
      <c r="BJ54" s="36" t="e">
        <f t="shared" si="27"/>
        <v>#REF!</v>
      </c>
      <c r="BK54" s="36" t="e">
        <f t="shared" si="27"/>
        <v>#REF!</v>
      </c>
      <c r="BL54" s="36" t="e">
        <f t="shared" si="27"/>
        <v>#REF!</v>
      </c>
      <c r="BM54" s="36" t="e">
        <f t="shared" si="27"/>
        <v>#REF!</v>
      </c>
      <c r="BN54" s="36" t="e">
        <f t="shared" si="27"/>
        <v>#REF!</v>
      </c>
      <c r="BO54" s="36" t="e">
        <f t="shared" si="27"/>
        <v>#REF!</v>
      </c>
      <c r="BP54" s="36" t="e">
        <f t="shared" si="27"/>
        <v>#REF!</v>
      </c>
      <c r="BQ54" s="36" t="e">
        <f t="shared" si="27"/>
        <v>#REF!</v>
      </c>
      <c r="BR54" s="36" t="e">
        <f t="shared" si="27"/>
        <v>#REF!</v>
      </c>
      <c r="BS54" s="36" t="e">
        <f t="shared" si="27"/>
        <v>#REF!</v>
      </c>
      <c r="BT54" s="36" t="e">
        <f t="shared" si="27"/>
        <v>#REF!</v>
      </c>
      <c r="BU54" s="36" t="e">
        <f t="shared" si="27"/>
        <v>#REF!</v>
      </c>
      <c r="BV54" s="36" t="e">
        <f t="shared" si="27"/>
        <v>#REF!</v>
      </c>
      <c r="BW54" s="36" t="e">
        <f t="shared" si="27"/>
        <v>#REF!</v>
      </c>
      <c r="BX54" s="36" t="e">
        <f t="shared" si="27"/>
        <v>#REF!</v>
      </c>
    </row>
    <row r="55" spans="1:76" s="36" customFormat="1" ht="14.7" customHeight="1" thickBot="1">
      <c r="A55" s="60" t="s">
        <v>135</v>
      </c>
      <c r="B55" s="26">
        <v>2</v>
      </c>
      <c r="C55" s="61" t="s">
        <v>92</v>
      </c>
      <c r="D55" s="62" t="s">
        <v>111</v>
      </c>
      <c r="E55" s="62"/>
      <c r="F55" s="72"/>
      <c r="G55" s="72"/>
      <c r="H55" s="72"/>
      <c r="I55" s="72"/>
      <c r="J55" s="72">
        <v>2</v>
      </c>
      <c r="K55" s="72"/>
      <c r="L55" s="72"/>
      <c r="M55" s="65" t="e">
        <f>#REF!</f>
        <v>#REF!</v>
      </c>
      <c r="N55" s="65" t="e">
        <f>#REF!</f>
        <v>#REF!</v>
      </c>
      <c r="O55" s="65" t="e">
        <f>#REF!</f>
        <v>#REF!</v>
      </c>
      <c r="P55" s="65" t="e">
        <f>#REF!</f>
        <v>#REF!</v>
      </c>
      <c r="Q55" s="65" t="e">
        <f>#REF!</f>
        <v>#REF!</v>
      </c>
      <c r="R55" s="65" t="e">
        <f>#REF!</f>
        <v>#REF!</v>
      </c>
      <c r="S55" s="65" t="e">
        <f>#REF!</f>
        <v>#REF!</v>
      </c>
      <c r="T55" s="65" t="e">
        <f>#REF!</f>
        <v>#REF!</v>
      </c>
      <c r="U55" s="65" t="e">
        <f>#REF!</f>
        <v>#REF!</v>
      </c>
      <c r="V55" s="65" t="e">
        <f>#REF!</f>
        <v>#REF!</v>
      </c>
      <c r="W55" s="65" t="e">
        <f>#REF!</f>
        <v>#REF!</v>
      </c>
      <c r="X55" s="65" t="e">
        <f>#REF!</f>
        <v>#REF!</v>
      </c>
      <c r="Y55" s="65" t="e">
        <f>#REF!</f>
        <v>#REF!</v>
      </c>
      <c r="Z55" s="65" t="e">
        <f>#REF!</f>
        <v>#REF!</v>
      </c>
      <c r="AA55" s="65" t="e">
        <f>#REF!</f>
        <v>#REF!</v>
      </c>
      <c r="AB55" s="65" t="e">
        <f>#REF!</f>
        <v>#REF!</v>
      </c>
      <c r="AC55" s="66">
        <v>72.5</v>
      </c>
      <c r="AD55" s="67" t="e">
        <f t="shared" si="2"/>
        <v>#REF!</v>
      </c>
      <c r="AE55" s="68">
        <v>27.55</v>
      </c>
      <c r="AF55" s="69"/>
      <c r="AG55" s="70" t="e">
        <f t="shared" si="3"/>
        <v>#REF!</v>
      </c>
      <c r="AH55" s="36" t="e">
        <f t="shared" si="4"/>
        <v>#REF!</v>
      </c>
      <c r="AP55" s="36">
        <v>2</v>
      </c>
      <c r="BA55" s="36">
        <v>2</v>
      </c>
      <c r="BD55" s="36" t="e">
        <f>IF($AH$55&gt;0,$AH$55*AI55,0)</f>
        <v>#REF!</v>
      </c>
      <c r="BE55" s="36" t="e">
        <f t="shared" ref="BE55:BX55" si="28">IF($AH$55&gt;0,$AH$55*AJ55,0)</f>
        <v>#REF!</v>
      </c>
      <c r="BF55" s="36" t="e">
        <f t="shared" si="28"/>
        <v>#REF!</v>
      </c>
      <c r="BG55" s="36" t="e">
        <f t="shared" si="28"/>
        <v>#REF!</v>
      </c>
      <c r="BH55" s="36" t="e">
        <f t="shared" si="28"/>
        <v>#REF!</v>
      </c>
      <c r="BI55" s="36" t="e">
        <f t="shared" si="28"/>
        <v>#REF!</v>
      </c>
      <c r="BJ55" s="36" t="e">
        <f t="shared" si="28"/>
        <v>#REF!</v>
      </c>
      <c r="BK55" s="36" t="e">
        <f t="shared" si="28"/>
        <v>#REF!</v>
      </c>
      <c r="BL55" s="36" t="e">
        <f t="shared" si="28"/>
        <v>#REF!</v>
      </c>
      <c r="BM55" s="36" t="e">
        <f t="shared" si="28"/>
        <v>#REF!</v>
      </c>
      <c r="BN55" s="36" t="e">
        <f t="shared" si="28"/>
        <v>#REF!</v>
      </c>
      <c r="BO55" s="36" t="e">
        <f t="shared" si="28"/>
        <v>#REF!</v>
      </c>
      <c r="BP55" s="36" t="e">
        <f t="shared" si="28"/>
        <v>#REF!</v>
      </c>
      <c r="BQ55" s="36" t="e">
        <f t="shared" si="28"/>
        <v>#REF!</v>
      </c>
      <c r="BR55" s="36" t="e">
        <f t="shared" si="28"/>
        <v>#REF!</v>
      </c>
      <c r="BS55" s="36" t="e">
        <f t="shared" si="28"/>
        <v>#REF!</v>
      </c>
      <c r="BT55" s="36" t="e">
        <f t="shared" si="28"/>
        <v>#REF!</v>
      </c>
      <c r="BU55" s="36" t="e">
        <f t="shared" si="28"/>
        <v>#REF!</v>
      </c>
      <c r="BV55" s="36" t="e">
        <f t="shared" si="28"/>
        <v>#REF!</v>
      </c>
      <c r="BW55" s="36" t="e">
        <f t="shared" si="28"/>
        <v>#REF!</v>
      </c>
      <c r="BX55" s="36" t="e">
        <f t="shared" si="28"/>
        <v>#REF!</v>
      </c>
    </row>
    <row r="56" spans="1:76" s="36" customFormat="1" ht="14.7" customHeight="1" thickBot="1">
      <c r="A56" s="60" t="s">
        <v>136</v>
      </c>
      <c r="B56" s="26">
        <v>10</v>
      </c>
      <c r="C56" s="61" t="s">
        <v>88</v>
      </c>
      <c r="D56" s="62" t="s">
        <v>111</v>
      </c>
      <c r="E56" s="62"/>
      <c r="F56" s="72">
        <v>10</v>
      </c>
      <c r="G56" s="72"/>
      <c r="H56" s="72"/>
      <c r="I56" s="72"/>
      <c r="J56" s="72"/>
      <c r="K56" s="72"/>
      <c r="L56" s="72"/>
      <c r="M56" s="65" t="e">
        <f>#REF!</f>
        <v>#REF!</v>
      </c>
      <c r="N56" s="65" t="e">
        <f>#REF!</f>
        <v>#REF!</v>
      </c>
      <c r="O56" s="65" t="e">
        <f>#REF!</f>
        <v>#REF!</v>
      </c>
      <c r="P56" s="65" t="e">
        <f>#REF!</f>
        <v>#REF!</v>
      </c>
      <c r="Q56" s="65" t="e">
        <f>#REF!</f>
        <v>#REF!</v>
      </c>
      <c r="R56" s="65" t="e">
        <f>#REF!</f>
        <v>#REF!</v>
      </c>
      <c r="S56" s="65" t="e">
        <f>#REF!</f>
        <v>#REF!</v>
      </c>
      <c r="T56" s="65" t="e">
        <f>#REF!</f>
        <v>#REF!</v>
      </c>
      <c r="U56" s="65" t="e">
        <f>#REF!</f>
        <v>#REF!</v>
      </c>
      <c r="V56" s="65" t="e">
        <f>#REF!</f>
        <v>#REF!</v>
      </c>
      <c r="W56" s="65" t="e">
        <f>#REF!</f>
        <v>#REF!</v>
      </c>
      <c r="X56" s="65" t="e">
        <f>#REF!</f>
        <v>#REF!</v>
      </c>
      <c r="Y56" s="65" t="e">
        <f>#REF!</f>
        <v>#REF!</v>
      </c>
      <c r="Z56" s="65" t="e">
        <f>#REF!</f>
        <v>#REF!</v>
      </c>
      <c r="AA56" s="65" t="e">
        <f>#REF!</f>
        <v>#REF!</v>
      </c>
      <c r="AB56" s="65" t="e">
        <f>#REF!</f>
        <v>#REF!</v>
      </c>
      <c r="AC56" s="66">
        <v>32.5</v>
      </c>
      <c r="AD56" s="67" t="e">
        <f t="shared" si="2"/>
        <v>#REF!</v>
      </c>
      <c r="AE56" s="68">
        <v>28.55</v>
      </c>
      <c r="AF56" s="69"/>
      <c r="AG56" s="70" t="e">
        <f t="shared" si="3"/>
        <v>#REF!</v>
      </c>
      <c r="AH56" s="36" t="e">
        <f t="shared" si="4"/>
        <v>#REF!</v>
      </c>
      <c r="AJ56" s="36">
        <v>10</v>
      </c>
      <c r="BD56" s="36" t="e">
        <f>IF($AH$56&gt;0,$AH$56*AI56,0)</f>
        <v>#REF!</v>
      </c>
      <c r="BE56" s="36" t="e">
        <f t="shared" ref="BE56:BX56" si="29">IF($AH$56&gt;0,$AH$56*AJ56,0)</f>
        <v>#REF!</v>
      </c>
      <c r="BF56" s="36" t="e">
        <f t="shared" si="29"/>
        <v>#REF!</v>
      </c>
      <c r="BG56" s="36" t="e">
        <f t="shared" si="29"/>
        <v>#REF!</v>
      </c>
      <c r="BH56" s="36" t="e">
        <f t="shared" si="29"/>
        <v>#REF!</v>
      </c>
      <c r="BI56" s="36" t="e">
        <f t="shared" si="29"/>
        <v>#REF!</v>
      </c>
      <c r="BJ56" s="36" t="e">
        <f t="shared" si="29"/>
        <v>#REF!</v>
      </c>
      <c r="BK56" s="36" t="e">
        <f t="shared" si="29"/>
        <v>#REF!</v>
      </c>
      <c r="BL56" s="36" t="e">
        <f t="shared" si="29"/>
        <v>#REF!</v>
      </c>
      <c r="BM56" s="36" t="e">
        <f t="shared" si="29"/>
        <v>#REF!</v>
      </c>
      <c r="BN56" s="36" t="e">
        <f t="shared" si="29"/>
        <v>#REF!</v>
      </c>
      <c r="BO56" s="36" t="e">
        <f t="shared" si="29"/>
        <v>#REF!</v>
      </c>
      <c r="BP56" s="36" t="e">
        <f t="shared" si="29"/>
        <v>#REF!</v>
      </c>
      <c r="BQ56" s="36" t="e">
        <f t="shared" si="29"/>
        <v>#REF!</v>
      </c>
      <c r="BR56" s="36" t="e">
        <f t="shared" si="29"/>
        <v>#REF!</v>
      </c>
      <c r="BS56" s="36" t="e">
        <f t="shared" si="29"/>
        <v>#REF!</v>
      </c>
      <c r="BT56" s="36" t="e">
        <f t="shared" si="29"/>
        <v>#REF!</v>
      </c>
      <c r="BU56" s="36" t="e">
        <f t="shared" si="29"/>
        <v>#REF!</v>
      </c>
      <c r="BV56" s="36" t="e">
        <f t="shared" si="29"/>
        <v>#REF!</v>
      </c>
      <c r="BW56" s="36" t="e">
        <f t="shared" si="29"/>
        <v>#REF!</v>
      </c>
      <c r="BX56" s="36" t="e">
        <f t="shared" si="29"/>
        <v>#REF!</v>
      </c>
    </row>
    <row r="57" spans="1:76" s="36" customFormat="1" ht="14.7" customHeight="1" thickBot="1">
      <c r="A57" s="60" t="s">
        <v>137</v>
      </c>
      <c r="B57" s="26">
        <v>5</v>
      </c>
      <c r="C57" s="61" t="s">
        <v>91</v>
      </c>
      <c r="D57" s="62" t="s">
        <v>111</v>
      </c>
      <c r="E57" s="62"/>
      <c r="F57" s="72"/>
      <c r="G57" s="72"/>
      <c r="H57" s="72"/>
      <c r="I57" s="72">
        <v>5</v>
      </c>
      <c r="J57" s="72"/>
      <c r="K57" s="72"/>
      <c r="L57" s="72"/>
      <c r="M57" s="65" t="e">
        <f>#REF!</f>
        <v>#REF!</v>
      </c>
      <c r="N57" s="65" t="e">
        <f>#REF!</f>
        <v>#REF!</v>
      </c>
      <c r="O57" s="65" t="e">
        <f>#REF!</f>
        <v>#REF!</v>
      </c>
      <c r="P57" s="65" t="e">
        <f>#REF!</f>
        <v>#REF!</v>
      </c>
      <c r="Q57" s="65" t="e">
        <f>#REF!</f>
        <v>#REF!</v>
      </c>
      <c r="R57" s="65" t="e">
        <f>#REF!</f>
        <v>#REF!</v>
      </c>
      <c r="S57" s="65" t="e">
        <f>#REF!</f>
        <v>#REF!</v>
      </c>
      <c r="T57" s="65" t="e">
        <f>#REF!</f>
        <v>#REF!</v>
      </c>
      <c r="U57" s="65" t="e">
        <f>#REF!</f>
        <v>#REF!</v>
      </c>
      <c r="V57" s="65" t="e">
        <f>#REF!</f>
        <v>#REF!</v>
      </c>
      <c r="W57" s="65" t="e">
        <f>#REF!</f>
        <v>#REF!</v>
      </c>
      <c r="X57" s="65" t="e">
        <f>#REF!</f>
        <v>#REF!</v>
      </c>
      <c r="Y57" s="65" t="e">
        <f>#REF!</f>
        <v>#REF!</v>
      </c>
      <c r="Z57" s="65" t="e">
        <f>#REF!</f>
        <v>#REF!</v>
      </c>
      <c r="AA57" s="65" t="e">
        <f>#REF!</f>
        <v>#REF!</v>
      </c>
      <c r="AB57" s="65" t="e">
        <f>#REF!</f>
        <v>#REF!</v>
      </c>
      <c r="AC57" s="66">
        <v>72.5</v>
      </c>
      <c r="AD57" s="67" t="e">
        <f t="shared" si="2"/>
        <v>#REF!</v>
      </c>
      <c r="AE57" s="68">
        <v>29.55</v>
      </c>
      <c r="AF57" s="69"/>
      <c r="AG57" s="70" t="e">
        <f t="shared" si="3"/>
        <v>#REF!</v>
      </c>
      <c r="AH57" s="36" t="e">
        <f t="shared" si="4"/>
        <v>#REF!</v>
      </c>
      <c r="AL57" s="36">
        <v>5</v>
      </c>
      <c r="BA57" s="36">
        <v>10</v>
      </c>
      <c r="BD57" s="36" t="e">
        <f>IF($AH$57&gt;0,$AH$57*AI57,0)</f>
        <v>#REF!</v>
      </c>
      <c r="BE57" s="36" t="e">
        <f t="shared" ref="BE57:BX57" si="30">IF($AH$57&gt;0,$AH$57*AJ57,0)</f>
        <v>#REF!</v>
      </c>
      <c r="BF57" s="36" t="e">
        <f t="shared" si="30"/>
        <v>#REF!</v>
      </c>
      <c r="BG57" s="36" t="e">
        <f t="shared" si="30"/>
        <v>#REF!</v>
      </c>
      <c r="BH57" s="36" t="e">
        <f t="shared" si="30"/>
        <v>#REF!</v>
      </c>
      <c r="BI57" s="36" t="e">
        <f t="shared" si="30"/>
        <v>#REF!</v>
      </c>
      <c r="BJ57" s="36" t="e">
        <f t="shared" si="30"/>
        <v>#REF!</v>
      </c>
      <c r="BK57" s="36" t="e">
        <f t="shared" si="30"/>
        <v>#REF!</v>
      </c>
      <c r="BL57" s="36" t="e">
        <f t="shared" si="30"/>
        <v>#REF!</v>
      </c>
      <c r="BM57" s="36" t="e">
        <f t="shared" si="30"/>
        <v>#REF!</v>
      </c>
      <c r="BN57" s="36" t="e">
        <f t="shared" si="30"/>
        <v>#REF!</v>
      </c>
      <c r="BO57" s="36" t="e">
        <f t="shared" si="30"/>
        <v>#REF!</v>
      </c>
      <c r="BP57" s="36" t="e">
        <f t="shared" si="30"/>
        <v>#REF!</v>
      </c>
      <c r="BQ57" s="36" t="e">
        <f t="shared" si="30"/>
        <v>#REF!</v>
      </c>
      <c r="BR57" s="36" t="e">
        <f t="shared" si="30"/>
        <v>#REF!</v>
      </c>
      <c r="BS57" s="36" t="e">
        <f t="shared" si="30"/>
        <v>#REF!</v>
      </c>
      <c r="BT57" s="36" t="e">
        <f t="shared" si="30"/>
        <v>#REF!</v>
      </c>
      <c r="BU57" s="36" t="e">
        <f t="shared" si="30"/>
        <v>#REF!</v>
      </c>
      <c r="BV57" s="36" t="e">
        <f t="shared" si="30"/>
        <v>#REF!</v>
      </c>
      <c r="BW57" s="36" t="e">
        <f t="shared" si="30"/>
        <v>#REF!</v>
      </c>
      <c r="BX57" s="36" t="e">
        <f t="shared" si="30"/>
        <v>#REF!</v>
      </c>
    </row>
    <row r="58" spans="1:76" s="36" customFormat="1" ht="14.7" customHeight="1" thickBot="1">
      <c r="A58" s="60" t="s">
        <v>138</v>
      </c>
      <c r="B58" s="26">
        <v>2</v>
      </c>
      <c r="C58" s="61" t="s">
        <v>92</v>
      </c>
      <c r="D58" s="62" t="s">
        <v>111</v>
      </c>
      <c r="E58" s="62"/>
      <c r="F58" s="72"/>
      <c r="G58" s="72"/>
      <c r="H58" s="72"/>
      <c r="I58" s="72"/>
      <c r="J58" s="72">
        <v>2</v>
      </c>
      <c r="K58" s="72"/>
      <c r="L58" s="72"/>
      <c r="M58" s="65" t="e">
        <f>#REF!</f>
        <v>#REF!</v>
      </c>
      <c r="N58" s="65" t="e">
        <f>#REF!</f>
        <v>#REF!</v>
      </c>
      <c r="O58" s="65" t="e">
        <f>#REF!</f>
        <v>#REF!</v>
      </c>
      <c r="P58" s="65" t="e">
        <f>#REF!</f>
        <v>#REF!</v>
      </c>
      <c r="Q58" s="65" t="e">
        <f>#REF!</f>
        <v>#REF!</v>
      </c>
      <c r="R58" s="65" t="e">
        <f>#REF!</f>
        <v>#REF!</v>
      </c>
      <c r="S58" s="65" t="e">
        <f>#REF!</f>
        <v>#REF!</v>
      </c>
      <c r="T58" s="65" t="e">
        <f>#REF!</f>
        <v>#REF!</v>
      </c>
      <c r="U58" s="65" t="e">
        <f>#REF!</f>
        <v>#REF!</v>
      </c>
      <c r="V58" s="65" t="e">
        <f>#REF!</f>
        <v>#REF!</v>
      </c>
      <c r="W58" s="65" t="e">
        <f>#REF!</f>
        <v>#REF!</v>
      </c>
      <c r="X58" s="65" t="e">
        <f>#REF!</f>
        <v>#REF!</v>
      </c>
      <c r="Y58" s="65" t="e">
        <f>#REF!</f>
        <v>#REF!</v>
      </c>
      <c r="Z58" s="65" t="e">
        <f>#REF!</f>
        <v>#REF!</v>
      </c>
      <c r="AA58" s="65" t="e">
        <f>#REF!</f>
        <v>#REF!</v>
      </c>
      <c r="AB58" s="65" t="e">
        <f>#REF!</f>
        <v>#REF!</v>
      </c>
      <c r="AC58" s="66">
        <v>72.5</v>
      </c>
      <c r="AD58" s="67" t="e">
        <f t="shared" si="2"/>
        <v>#REF!</v>
      </c>
      <c r="AE58" s="68">
        <v>30.55</v>
      </c>
      <c r="AF58" s="69"/>
      <c r="AG58" s="70" t="e">
        <f t="shared" si="3"/>
        <v>#REF!</v>
      </c>
      <c r="AH58" s="36" t="e">
        <f t="shared" si="4"/>
        <v>#REF!</v>
      </c>
      <c r="AO58" s="36">
        <v>1</v>
      </c>
      <c r="AP58" s="36">
        <v>1</v>
      </c>
      <c r="BA58" s="36">
        <v>4</v>
      </c>
      <c r="BD58" s="36" t="e">
        <f>IF($AH$58&gt;0,$AH$58*AI58,0)</f>
        <v>#REF!</v>
      </c>
      <c r="BE58" s="36" t="e">
        <f t="shared" ref="BE58:BX58" si="31">IF($AH$58&gt;0,$AH$58*AJ58,0)</f>
        <v>#REF!</v>
      </c>
      <c r="BF58" s="36" t="e">
        <f t="shared" si="31"/>
        <v>#REF!</v>
      </c>
      <c r="BG58" s="36" t="e">
        <f t="shared" si="31"/>
        <v>#REF!</v>
      </c>
      <c r="BH58" s="36" t="e">
        <f t="shared" si="31"/>
        <v>#REF!</v>
      </c>
      <c r="BI58" s="36" t="e">
        <f t="shared" si="31"/>
        <v>#REF!</v>
      </c>
      <c r="BJ58" s="36" t="e">
        <f t="shared" si="31"/>
        <v>#REF!</v>
      </c>
      <c r="BK58" s="36" t="e">
        <f t="shared" si="31"/>
        <v>#REF!</v>
      </c>
      <c r="BL58" s="36" t="e">
        <f t="shared" si="31"/>
        <v>#REF!</v>
      </c>
      <c r="BM58" s="36" t="e">
        <f t="shared" si="31"/>
        <v>#REF!</v>
      </c>
      <c r="BN58" s="36" t="e">
        <f t="shared" si="31"/>
        <v>#REF!</v>
      </c>
      <c r="BO58" s="36" t="e">
        <f t="shared" si="31"/>
        <v>#REF!</v>
      </c>
      <c r="BP58" s="36" t="e">
        <f t="shared" si="31"/>
        <v>#REF!</v>
      </c>
      <c r="BQ58" s="36" t="e">
        <f t="shared" si="31"/>
        <v>#REF!</v>
      </c>
      <c r="BR58" s="36" t="e">
        <f t="shared" si="31"/>
        <v>#REF!</v>
      </c>
      <c r="BS58" s="36" t="e">
        <f t="shared" si="31"/>
        <v>#REF!</v>
      </c>
      <c r="BT58" s="36" t="e">
        <f t="shared" si="31"/>
        <v>#REF!</v>
      </c>
      <c r="BU58" s="36" t="e">
        <f t="shared" si="31"/>
        <v>#REF!</v>
      </c>
      <c r="BV58" s="36" t="e">
        <f t="shared" si="31"/>
        <v>#REF!</v>
      </c>
      <c r="BW58" s="36" t="e">
        <f t="shared" si="31"/>
        <v>#REF!</v>
      </c>
      <c r="BX58" s="36" t="e">
        <f t="shared" si="31"/>
        <v>#REF!</v>
      </c>
    </row>
    <row r="59" spans="1:76" s="36" customFormat="1" ht="14.7" customHeight="1" thickBot="1">
      <c r="A59" s="60" t="s">
        <v>139</v>
      </c>
      <c r="B59" s="26">
        <v>10</v>
      </c>
      <c r="C59" s="61" t="s">
        <v>89</v>
      </c>
      <c r="D59" s="62" t="s">
        <v>111</v>
      </c>
      <c r="E59" s="62"/>
      <c r="F59" s="72"/>
      <c r="G59" s="72">
        <v>10</v>
      </c>
      <c r="H59" s="72"/>
      <c r="I59" s="72"/>
      <c r="J59" s="72"/>
      <c r="K59" s="72"/>
      <c r="L59" s="72"/>
      <c r="M59" s="65" t="e">
        <f>#REF!</f>
        <v>#REF!</v>
      </c>
      <c r="N59" s="65" t="e">
        <f>#REF!</f>
        <v>#REF!</v>
      </c>
      <c r="O59" s="65" t="e">
        <f>#REF!</f>
        <v>#REF!</v>
      </c>
      <c r="P59" s="65" t="e">
        <f>#REF!</f>
        <v>#REF!</v>
      </c>
      <c r="Q59" s="65" t="e">
        <f>#REF!</f>
        <v>#REF!</v>
      </c>
      <c r="R59" s="65" t="e">
        <f>#REF!</f>
        <v>#REF!</v>
      </c>
      <c r="S59" s="65" t="e">
        <f>#REF!</f>
        <v>#REF!</v>
      </c>
      <c r="T59" s="65" t="e">
        <f>#REF!</f>
        <v>#REF!</v>
      </c>
      <c r="U59" s="65" t="e">
        <f>#REF!</f>
        <v>#REF!</v>
      </c>
      <c r="V59" s="65" t="e">
        <f>#REF!</f>
        <v>#REF!</v>
      </c>
      <c r="W59" s="65" t="e">
        <f>#REF!</f>
        <v>#REF!</v>
      </c>
      <c r="X59" s="65" t="e">
        <f>#REF!</f>
        <v>#REF!</v>
      </c>
      <c r="Y59" s="65" t="e">
        <f>#REF!</f>
        <v>#REF!</v>
      </c>
      <c r="Z59" s="65" t="e">
        <f>#REF!</f>
        <v>#REF!</v>
      </c>
      <c r="AA59" s="65" t="e">
        <f>#REF!</f>
        <v>#REF!</v>
      </c>
      <c r="AB59" s="65" t="e">
        <f>#REF!</f>
        <v>#REF!</v>
      </c>
      <c r="AC59" s="66">
        <v>45</v>
      </c>
      <c r="AD59" s="67" t="e">
        <f t="shared" si="2"/>
        <v>#REF!</v>
      </c>
      <c r="AE59" s="68">
        <v>31.55</v>
      </c>
      <c r="AF59" s="69"/>
      <c r="AG59" s="70" t="e">
        <f t="shared" si="3"/>
        <v>#REF!</v>
      </c>
      <c r="AH59" s="36" t="e">
        <f t="shared" si="4"/>
        <v>#REF!</v>
      </c>
      <c r="AJ59" s="36">
        <v>10</v>
      </c>
      <c r="BD59" s="36" t="e">
        <f t="shared" ref="BD59:BX59" si="32">IF($AH$42&gt;0,$AH$42*AI59,0)</f>
        <v>#REF!</v>
      </c>
      <c r="BE59" s="36" t="e">
        <f t="shared" si="32"/>
        <v>#REF!</v>
      </c>
      <c r="BF59" s="36" t="e">
        <f t="shared" si="32"/>
        <v>#REF!</v>
      </c>
      <c r="BG59" s="36" t="e">
        <f t="shared" si="32"/>
        <v>#REF!</v>
      </c>
      <c r="BH59" s="36" t="e">
        <f t="shared" si="32"/>
        <v>#REF!</v>
      </c>
      <c r="BI59" s="36" t="e">
        <f t="shared" si="32"/>
        <v>#REF!</v>
      </c>
      <c r="BJ59" s="36" t="e">
        <f t="shared" si="32"/>
        <v>#REF!</v>
      </c>
      <c r="BK59" s="36" t="e">
        <f t="shared" si="32"/>
        <v>#REF!</v>
      </c>
      <c r="BL59" s="36" t="e">
        <f t="shared" si="32"/>
        <v>#REF!</v>
      </c>
      <c r="BM59" s="36" t="e">
        <f t="shared" si="32"/>
        <v>#REF!</v>
      </c>
      <c r="BN59" s="36" t="e">
        <f t="shared" si="32"/>
        <v>#REF!</v>
      </c>
      <c r="BO59" s="36" t="e">
        <f t="shared" si="32"/>
        <v>#REF!</v>
      </c>
      <c r="BP59" s="36" t="e">
        <f t="shared" si="32"/>
        <v>#REF!</v>
      </c>
      <c r="BQ59" s="36" t="e">
        <f t="shared" si="32"/>
        <v>#REF!</v>
      </c>
      <c r="BR59" s="36" t="e">
        <f t="shared" si="32"/>
        <v>#REF!</v>
      </c>
      <c r="BS59" s="36" t="e">
        <f t="shared" si="32"/>
        <v>#REF!</v>
      </c>
      <c r="BT59" s="36" t="e">
        <f t="shared" si="32"/>
        <v>#REF!</v>
      </c>
      <c r="BU59" s="36" t="e">
        <f t="shared" si="32"/>
        <v>#REF!</v>
      </c>
      <c r="BV59" s="36" t="e">
        <f t="shared" si="32"/>
        <v>#REF!</v>
      </c>
      <c r="BW59" s="36" t="e">
        <f t="shared" si="32"/>
        <v>#REF!</v>
      </c>
      <c r="BX59" s="36" t="e">
        <f t="shared" si="32"/>
        <v>#REF!</v>
      </c>
    </row>
    <row r="60" spans="1:76" s="51" customFormat="1" ht="57.75" customHeight="1" thickBot="1">
      <c r="A60" s="5" t="s">
        <v>87</v>
      </c>
      <c r="B60" s="5" t="s">
        <v>3</v>
      </c>
      <c r="C60" s="5" t="s">
        <v>4</v>
      </c>
      <c r="D60" s="5" t="s">
        <v>5</v>
      </c>
      <c r="E60" s="5" t="s">
        <v>253</v>
      </c>
      <c r="F60" s="5" t="s">
        <v>88</v>
      </c>
      <c r="G60" s="5" t="s">
        <v>89</v>
      </c>
      <c r="H60" s="5" t="s">
        <v>90</v>
      </c>
      <c r="I60" s="5" t="s">
        <v>91</v>
      </c>
      <c r="J60" s="5" t="s">
        <v>92</v>
      </c>
      <c r="K60" s="5" t="s">
        <v>93</v>
      </c>
      <c r="L60" s="5" t="s">
        <v>94</v>
      </c>
      <c r="M60" s="7" t="s">
        <v>7</v>
      </c>
      <c r="N60" s="8" t="s">
        <v>8</v>
      </c>
      <c r="O60" s="9" t="s">
        <v>9</v>
      </c>
      <c r="P60" s="10" t="s">
        <v>10</v>
      </c>
      <c r="Q60" s="11" t="s">
        <v>11</v>
      </c>
      <c r="R60" s="12" t="s">
        <v>12</v>
      </c>
      <c r="S60" s="13" t="s">
        <v>13</v>
      </c>
      <c r="T60" s="14" t="s">
        <v>14</v>
      </c>
      <c r="U60" s="15" t="s">
        <v>15</v>
      </c>
      <c r="V60" s="16" t="s">
        <v>16</v>
      </c>
      <c r="W60" s="17"/>
      <c r="X60" s="17"/>
      <c r="Y60" s="17"/>
      <c r="Z60" s="18"/>
      <c r="AA60" s="73" t="s">
        <v>17</v>
      </c>
      <c r="AB60" s="73" t="s">
        <v>18</v>
      </c>
      <c r="AC60" s="74" t="s">
        <v>19</v>
      </c>
      <c r="AD60" s="74" t="s">
        <v>20</v>
      </c>
      <c r="AE60" s="74" t="s">
        <v>21</v>
      </c>
      <c r="AF60" s="200"/>
      <c r="AG60" s="200"/>
      <c r="AH60" s="36">
        <f t="shared" ref="AH60:AH105" si="33">SUM(M60:Z60)</f>
        <v>0</v>
      </c>
      <c r="BD60" s="577" t="s">
        <v>397</v>
      </c>
      <c r="BE60" s="577"/>
      <c r="BF60" s="577"/>
      <c r="BG60" s="577"/>
      <c r="BH60" s="577"/>
      <c r="BI60" s="577"/>
      <c r="BJ60" s="577"/>
      <c r="BK60" s="577"/>
      <c r="BL60" s="577"/>
      <c r="BM60" s="577"/>
      <c r="BN60" s="577"/>
      <c r="BO60" s="577"/>
      <c r="BP60" s="577"/>
      <c r="BQ60" s="577"/>
      <c r="BR60" s="577"/>
      <c r="BS60" s="577"/>
      <c r="BT60" s="577"/>
      <c r="BU60" s="577"/>
      <c r="BV60" s="577"/>
      <c r="BW60" s="577"/>
      <c r="BX60" s="577"/>
    </row>
    <row r="61" spans="1:76" s="21" customFormat="1" ht="24.45" customHeight="1" thickBot="1">
      <c r="A61" s="580" t="s">
        <v>23</v>
      </c>
      <c r="B61" s="580"/>
      <c r="C61" s="580"/>
      <c r="D61" s="580"/>
      <c r="E61" s="580"/>
      <c r="F61" s="580"/>
      <c r="G61" s="580"/>
      <c r="H61" s="580"/>
      <c r="I61" s="580"/>
      <c r="J61" s="580"/>
      <c r="K61" s="580"/>
      <c r="L61" s="580"/>
      <c r="M61" s="581" t="s">
        <v>24</v>
      </c>
      <c r="N61" s="581"/>
      <c r="O61" s="581"/>
      <c r="P61" s="581"/>
      <c r="Q61" s="581"/>
      <c r="R61" s="581"/>
      <c r="S61" s="581"/>
      <c r="T61" s="581"/>
      <c r="U61" s="581"/>
      <c r="V61" s="581"/>
      <c r="W61" s="17"/>
      <c r="X61" s="17"/>
      <c r="Y61" s="17"/>
      <c r="Z61" s="18"/>
      <c r="AA61" s="19"/>
      <c r="AB61" s="19"/>
      <c r="AC61" s="20"/>
      <c r="AD61" s="20"/>
      <c r="AE61" s="20"/>
      <c r="AF61" s="173"/>
      <c r="AG61" s="173"/>
      <c r="AH61" s="36">
        <f t="shared" si="33"/>
        <v>0</v>
      </c>
      <c r="AI61" s="5" t="s">
        <v>26</v>
      </c>
      <c r="AJ61" s="5" t="s">
        <v>27</v>
      </c>
      <c r="AK61" s="5" t="s">
        <v>28</v>
      </c>
      <c r="AL61" s="5" t="s">
        <v>29</v>
      </c>
      <c r="AM61" s="5" t="s">
        <v>30</v>
      </c>
      <c r="AN61" s="5" t="s">
        <v>31</v>
      </c>
      <c r="AO61" s="5" t="s">
        <v>32</v>
      </c>
      <c r="AP61" s="5" t="s">
        <v>33</v>
      </c>
      <c r="AQ61" s="5" t="s">
        <v>34</v>
      </c>
      <c r="AR61" s="5" t="s">
        <v>35</v>
      </c>
      <c r="AS61" s="5" t="s">
        <v>36</v>
      </c>
      <c r="AT61" s="5" t="s">
        <v>37</v>
      </c>
      <c r="AU61" s="5" t="s">
        <v>38</v>
      </c>
      <c r="AV61" s="5" t="s">
        <v>39</v>
      </c>
      <c r="AW61" s="5" t="s">
        <v>40</v>
      </c>
      <c r="AX61" s="5" t="s">
        <v>41</v>
      </c>
      <c r="AY61" s="5" t="s">
        <v>398</v>
      </c>
      <c r="AZ61" s="5" t="s">
        <v>392</v>
      </c>
      <c r="BA61" s="5" t="s">
        <v>393</v>
      </c>
      <c r="BB61" s="5" t="s">
        <v>394</v>
      </c>
      <c r="BC61" s="5" t="s">
        <v>395</v>
      </c>
      <c r="BD61" s="172" t="s">
        <v>26</v>
      </c>
      <c r="BE61" s="172" t="s">
        <v>27</v>
      </c>
      <c r="BF61" s="172" t="s">
        <v>28</v>
      </c>
      <c r="BG61" s="172" t="s">
        <v>29</v>
      </c>
      <c r="BH61" s="172" t="s">
        <v>30</v>
      </c>
      <c r="BI61" s="172" t="s">
        <v>31</v>
      </c>
      <c r="BJ61" s="172" t="s">
        <v>32</v>
      </c>
      <c r="BK61" s="172" t="s">
        <v>33</v>
      </c>
      <c r="BL61" s="172" t="s">
        <v>34</v>
      </c>
      <c r="BM61" s="172" t="s">
        <v>35</v>
      </c>
      <c r="BN61" s="172" t="s">
        <v>36</v>
      </c>
      <c r="BO61" s="172" t="s">
        <v>37</v>
      </c>
      <c r="BP61" s="172" t="s">
        <v>38</v>
      </c>
      <c r="BQ61" s="172" t="s">
        <v>39</v>
      </c>
      <c r="BR61" s="172" t="s">
        <v>40</v>
      </c>
      <c r="BS61" s="172" t="s">
        <v>41</v>
      </c>
      <c r="BT61" s="172" t="s">
        <v>398</v>
      </c>
      <c r="BU61" s="172" t="s">
        <v>392</v>
      </c>
      <c r="BV61" s="172" t="s">
        <v>393</v>
      </c>
      <c r="BW61" s="172" t="s">
        <v>394</v>
      </c>
      <c r="BX61" s="172" t="s">
        <v>395</v>
      </c>
    </row>
    <row r="62" spans="1:76" s="21" customFormat="1" ht="12.6" thickBot="1">
      <c r="A62" s="52" t="s">
        <v>140</v>
      </c>
      <c r="B62" s="53"/>
      <c r="C62" s="53"/>
      <c r="D62" s="53"/>
      <c r="E62" s="53"/>
      <c r="F62" s="54"/>
      <c r="G62" s="55"/>
      <c r="H62" s="55"/>
      <c r="I62" s="55"/>
      <c r="J62" s="55"/>
      <c r="K62" s="55"/>
      <c r="L62" s="55"/>
      <c r="M62" s="55"/>
      <c r="N62" s="55"/>
      <c r="O62" s="56"/>
      <c r="P62" s="55"/>
      <c r="Q62" s="55"/>
      <c r="R62" s="56"/>
      <c r="S62" s="55"/>
      <c r="T62" s="57"/>
      <c r="U62" s="57"/>
      <c r="V62" s="57"/>
      <c r="W62" s="57"/>
      <c r="X62" s="57"/>
      <c r="Y62" s="57"/>
      <c r="Z62" s="57"/>
      <c r="AA62" s="58"/>
      <c r="AB62" s="59"/>
      <c r="AC62" s="57"/>
      <c r="AD62" s="57"/>
      <c r="AE62" s="57"/>
      <c r="AF62" s="93"/>
      <c r="AG62" s="93"/>
      <c r="AH62" s="36">
        <f t="shared" si="33"/>
        <v>0</v>
      </c>
    </row>
    <row r="63" spans="1:76" s="36" customFormat="1" ht="15.75" customHeight="1" thickBot="1">
      <c r="A63" s="60" t="s">
        <v>141</v>
      </c>
      <c r="B63" s="26">
        <v>1</v>
      </c>
      <c r="C63" s="61" t="s">
        <v>142</v>
      </c>
      <c r="D63" s="62" t="s">
        <v>143</v>
      </c>
      <c r="E63" s="62"/>
      <c r="F63" s="72"/>
      <c r="G63" s="72"/>
      <c r="H63" s="72"/>
      <c r="I63" s="72"/>
      <c r="J63" s="72"/>
      <c r="K63" s="72"/>
      <c r="L63" s="72"/>
      <c r="M63" s="65" t="e">
        <f>#REF!</f>
        <v>#REF!</v>
      </c>
      <c r="N63" s="65" t="e">
        <f>#REF!</f>
        <v>#REF!</v>
      </c>
      <c r="O63" s="65" t="e">
        <f>#REF!</f>
        <v>#REF!</v>
      </c>
      <c r="P63" s="65" t="e">
        <f>#REF!</f>
        <v>#REF!</v>
      </c>
      <c r="Q63" s="65" t="e">
        <f>#REF!</f>
        <v>#REF!</v>
      </c>
      <c r="R63" s="65" t="e">
        <f>#REF!</f>
        <v>#REF!</v>
      </c>
      <c r="S63" s="65" t="e">
        <f>#REF!</f>
        <v>#REF!</v>
      </c>
      <c r="T63" s="65" t="e">
        <f>#REF!</f>
        <v>#REF!</v>
      </c>
      <c r="U63" s="65" t="e">
        <f>#REF!</f>
        <v>#REF!</v>
      </c>
      <c r="V63" s="65" t="e">
        <f>#REF!</f>
        <v>#REF!</v>
      </c>
      <c r="W63" s="38"/>
      <c r="X63" s="38"/>
      <c r="Y63" s="38"/>
      <c r="Z63" s="39"/>
      <c r="AA63" s="66">
        <v>195</v>
      </c>
      <c r="AB63" s="67" t="e">
        <f t="shared" ref="AB63:AB104" si="34">(M63*$AA63)+(N63*$AA63)+(O63*$AA63)+(P63*$AA63)+(Q63*$AA63)+(R63*$AA63)+(S63*$AA63)+(T63*$AA63)+(U63*$AA63)+(V63*$AA63)</f>
        <v>#REF!</v>
      </c>
      <c r="AC63" s="68">
        <v>3.6</v>
      </c>
      <c r="AD63" s="69"/>
      <c r="AE63" s="70" t="e">
        <f t="shared" ref="AE63:AE104" si="35">(M63*$B63)+(N63*$B63)+(O63*$B63)+(P63*$B63)+(Q63*$B63)+(R63*$B63)+(S63*$B63)+(T63*$B63)+(U63*$B63)+(V63*$B63)</f>
        <v>#REF!</v>
      </c>
      <c r="AH63" s="36" t="e">
        <f t="shared" si="33"/>
        <v>#REF!</v>
      </c>
    </row>
    <row r="64" spans="1:76" s="36" customFormat="1" ht="15.75" customHeight="1" thickBot="1">
      <c r="A64" s="60" t="s">
        <v>144</v>
      </c>
      <c r="B64" s="26">
        <v>1</v>
      </c>
      <c r="C64" s="61" t="s">
        <v>145</v>
      </c>
      <c r="D64" s="62" t="s">
        <v>143</v>
      </c>
      <c r="E64" s="62"/>
      <c r="F64" s="72"/>
      <c r="G64" s="72"/>
      <c r="H64" s="72"/>
      <c r="I64" s="72"/>
      <c r="J64" s="72"/>
      <c r="K64" s="72"/>
      <c r="L64" s="72"/>
      <c r="M64" s="65" t="e">
        <f>#REF!</f>
        <v>#REF!</v>
      </c>
      <c r="N64" s="65" t="e">
        <f>#REF!</f>
        <v>#REF!</v>
      </c>
      <c r="O64" s="65" t="e">
        <f>#REF!</f>
        <v>#REF!</v>
      </c>
      <c r="P64" s="65" t="e">
        <f>#REF!</f>
        <v>#REF!</v>
      </c>
      <c r="Q64" s="65" t="e">
        <f>#REF!</f>
        <v>#REF!</v>
      </c>
      <c r="R64" s="65" t="e">
        <f>#REF!</f>
        <v>#REF!</v>
      </c>
      <c r="S64" s="65" t="e">
        <f>#REF!</f>
        <v>#REF!</v>
      </c>
      <c r="T64" s="65" t="e">
        <f>#REF!</f>
        <v>#REF!</v>
      </c>
      <c r="U64" s="65" t="e">
        <f>#REF!</f>
        <v>#REF!</v>
      </c>
      <c r="V64" s="65" t="e">
        <f>#REF!</f>
        <v>#REF!</v>
      </c>
      <c r="W64" s="38"/>
      <c r="X64" s="38"/>
      <c r="Y64" s="38"/>
      <c r="Z64" s="39"/>
      <c r="AA64" s="66">
        <v>190</v>
      </c>
      <c r="AB64" s="67" t="e">
        <f t="shared" si="34"/>
        <v>#REF!</v>
      </c>
      <c r="AC64" s="68">
        <v>4.5999999999999996</v>
      </c>
      <c r="AD64" s="69"/>
      <c r="AE64" s="70" t="e">
        <f t="shared" si="35"/>
        <v>#REF!</v>
      </c>
      <c r="AH64" s="36" t="e">
        <f t="shared" si="33"/>
        <v>#REF!</v>
      </c>
    </row>
    <row r="65" spans="1:34" s="36" customFormat="1" ht="15.75" customHeight="1" thickBot="1">
      <c r="A65" s="60" t="s">
        <v>146</v>
      </c>
      <c r="B65" s="26">
        <v>1</v>
      </c>
      <c r="C65" s="61" t="s">
        <v>147</v>
      </c>
      <c r="D65" s="62" t="s">
        <v>143</v>
      </c>
      <c r="E65" s="62"/>
      <c r="F65" s="72"/>
      <c r="G65" s="72"/>
      <c r="H65" s="72"/>
      <c r="I65" s="72"/>
      <c r="J65" s="72"/>
      <c r="K65" s="72"/>
      <c r="L65" s="72"/>
      <c r="M65" s="65" t="e">
        <f>#REF!</f>
        <v>#REF!</v>
      </c>
      <c r="N65" s="65" t="e">
        <f>#REF!</f>
        <v>#REF!</v>
      </c>
      <c r="O65" s="65" t="e">
        <f>#REF!</f>
        <v>#REF!</v>
      </c>
      <c r="P65" s="65" t="e">
        <f>#REF!</f>
        <v>#REF!</v>
      </c>
      <c r="Q65" s="65" t="e">
        <f>#REF!</f>
        <v>#REF!</v>
      </c>
      <c r="R65" s="65" t="e">
        <f>#REF!</f>
        <v>#REF!</v>
      </c>
      <c r="S65" s="65" t="e">
        <f>#REF!</f>
        <v>#REF!</v>
      </c>
      <c r="T65" s="65" t="e">
        <f>#REF!</f>
        <v>#REF!</v>
      </c>
      <c r="U65" s="65" t="e">
        <f>#REF!</f>
        <v>#REF!</v>
      </c>
      <c r="V65" s="65" t="e">
        <f>#REF!</f>
        <v>#REF!</v>
      </c>
      <c r="W65" s="38"/>
      <c r="X65" s="38"/>
      <c r="Y65" s="38"/>
      <c r="Z65" s="39"/>
      <c r="AA65" s="66">
        <v>195</v>
      </c>
      <c r="AB65" s="67" t="e">
        <f t="shared" si="34"/>
        <v>#REF!</v>
      </c>
      <c r="AC65" s="68">
        <v>5.6</v>
      </c>
      <c r="AD65" s="69"/>
      <c r="AE65" s="70" t="e">
        <f t="shared" si="35"/>
        <v>#REF!</v>
      </c>
      <c r="AH65" s="36" t="e">
        <f t="shared" si="33"/>
        <v>#REF!</v>
      </c>
    </row>
    <row r="66" spans="1:34" s="36" customFormat="1" ht="15.75" customHeight="1" thickBot="1">
      <c r="A66" s="60" t="s">
        <v>148</v>
      </c>
      <c r="B66" s="26">
        <v>1</v>
      </c>
      <c r="C66" s="61" t="s">
        <v>149</v>
      </c>
      <c r="D66" s="62" t="s">
        <v>143</v>
      </c>
      <c r="E66" s="62"/>
      <c r="F66" s="72"/>
      <c r="G66" s="72"/>
      <c r="H66" s="72"/>
      <c r="I66" s="72"/>
      <c r="J66" s="72"/>
      <c r="K66" s="72"/>
      <c r="L66" s="72"/>
      <c r="M66" s="65" t="e">
        <f>#REF!</f>
        <v>#REF!</v>
      </c>
      <c r="N66" s="65" t="e">
        <f>#REF!</f>
        <v>#REF!</v>
      </c>
      <c r="O66" s="65" t="e">
        <f>#REF!</f>
        <v>#REF!</v>
      </c>
      <c r="P66" s="65" t="e">
        <f>#REF!</f>
        <v>#REF!</v>
      </c>
      <c r="Q66" s="65" t="e">
        <f>#REF!</f>
        <v>#REF!</v>
      </c>
      <c r="R66" s="65" t="e">
        <f>#REF!</f>
        <v>#REF!</v>
      </c>
      <c r="S66" s="65" t="e">
        <f>#REF!</f>
        <v>#REF!</v>
      </c>
      <c r="T66" s="65" t="e">
        <f>#REF!</f>
        <v>#REF!</v>
      </c>
      <c r="U66" s="65" t="e">
        <f>#REF!</f>
        <v>#REF!</v>
      </c>
      <c r="V66" s="65" t="e">
        <f>#REF!</f>
        <v>#REF!</v>
      </c>
      <c r="W66" s="38"/>
      <c r="X66" s="38"/>
      <c r="Y66" s="38"/>
      <c r="Z66" s="39"/>
      <c r="AA66" s="66">
        <v>185</v>
      </c>
      <c r="AB66" s="67" t="e">
        <f t="shared" si="34"/>
        <v>#REF!</v>
      </c>
      <c r="AC66" s="68">
        <v>6.6</v>
      </c>
      <c r="AD66" s="69"/>
      <c r="AE66" s="70" t="e">
        <f t="shared" si="35"/>
        <v>#REF!</v>
      </c>
      <c r="AH66" s="36" t="e">
        <f t="shared" si="33"/>
        <v>#REF!</v>
      </c>
    </row>
    <row r="67" spans="1:34" s="36" customFormat="1" ht="15.75" customHeight="1" thickBot="1">
      <c r="A67" s="60" t="s">
        <v>150</v>
      </c>
      <c r="B67" s="26">
        <v>1</v>
      </c>
      <c r="C67" s="61" t="s">
        <v>151</v>
      </c>
      <c r="D67" s="62" t="s">
        <v>143</v>
      </c>
      <c r="E67" s="62"/>
      <c r="F67" s="72"/>
      <c r="G67" s="72"/>
      <c r="H67" s="72"/>
      <c r="I67" s="72"/>
      <c r="J67" s="72"/>
      <c r="K67" s="72"/>
      <c r="L67" s="72"/>
      <c r="M67" s="65" t="e">
        <f>#REF!</f>
        <v>#REF!</v>
      </c>
      <c r="N67" s="65" t="e">
        <f>#REF!</f>
        <v>#REF!</v>
      </c>
      <c r="O67" s="65" t="e">
        <f>#REF!</f>
        <v>#REF!</v>
      </c>
      <c r="P67" s="65" t="e">
        <f>#REF!</f>
        <v>#REF!</v>
      </c>
      <c r="Q67" s="65" t="e">
        <f>#REF!</f>
        <v>#REF!</v>
      </c>
      <c r="R67" s="65" t="e">
        <f>#REF!</f>
        <v>#REF!</v>
      </c>
      <c r="S67" s="65" t="e">
        <f>#REF!</f>
        <v>#REF!</v>
      </c>
      <c r="T67" s="65" t="e">
        <f>#REF!</f>
        <v>#REF!</v>
      </c>
      <c r="U67" s="65" t="e">
        <f>#REF!</f>
        <v>#REF!</v>
      </c>
      <c r="V67" s="65" t="e">
        <f>#REF!</f>
        <v>#REF!</v>
      </c>
      <c r="W67" s="38"/>
      <c r="X67" s="38"/>
      <c r="Y67" s="38"/>
      <c r="Z67" s="39"/>
      <c r="AA67" s="66">
        <v>165</v>
      </c>
      <c r="AB67" s="67" t="e">
        <f t="shared" si="34"/>
        <v>#REF!</v>
      </c>
      <c r="AC67" s="68">
        <v>7.6</v>
      </c>
      <c r="AD67" s="69"/>
      <c r="AE67" s="70" t="e">
        <f t="shared" si="35"/>
        <v>#REF!</v>
      </c>
      <c r="AH67" s="36" t="e">
        <f t="shared" si="33"/>
        <v>#REF!</v>
      </c>
    </row>
    <row r="68" spans="1:34" s="36" customFormat="1" ht="15.75" customHeight="1" thickBot="1">
      <c r="A68" s="60" t="s">
        <v>152</v>
      </c>
      <c r="B68" s="26">
        <v>1</v>
      </c>
      <c r="C68" s="61" t="s">
        <v>153</v>
      </c>
      <c r="D68" s="62" t="s">
        <v>143</v>
      </c>
      <c r="E68" s="62"/>
      <c r="F68" s="72"/>
      <c r="G68" s="72"/>
      <c r="H68" s="72"/>
      <c r="I68" s="72"/>
      <c r="J68" s="72"/>
      <c r="K68" s="72"/>
      <c r="L68" s="72"/>
      <c r="M68" s="65" t="e">
        <f>#REF!</f>
        <v>#REF!</v>
      </c>
      <c r="N68" s="65" t="e">
        <f>#REF!</f>
        <v>#REF!</v>
      </c>
      <c r="O68" s="65" t="e">
        <f>#REF!</f>
        <v>#REF!</v>
      </c>
      <c r="P68" s="65" t="e">
        <f>#REF!</f>
        <v>#REF!</v>
      </c>
      <c r="Q68" s="65" t="e">
        <f>#REF!</f>
        <v>#REF!</v>
      </c>
      <c r="R68" s="65" t="e">
        <f>#REF!</f>
        <v>#REF!</v>
      </c>
      <c r="S68" s="65" t="e">
        <f>#REF!</f>
        <v>#REF!</v>
      </c>
      <c r="T68" s="65" t="e">
        <f>#REF!</f>
        <v>#REF!</v>
      </c>
      <c r="U68" s="65" t="e">
        <f>#REF!</f>
        <v>#REF!</v>
      </c>
      <c r="V68" s="65" t="e">
        <f>#REF!</f>
        <v>#REF!</v>
      </c>
      <c r="W68" s="38"/>
      <c r="X68" s="38"/>
      <c r="Y68" s="38"/>
      <c r="Z68" s="39"/>
      <c r="AA68" s="66">
        <v>170</v>
      </c>
      <c r="AB68" s="67" t="e">
        <f t="shared" si="34"/>
        <v>#REF!</v>
      </c>
      <c r="AC68" s="68">
        <v>8.6</v>
      </c>
      <c r="AD68" s="69"/>
      <c r="AE68" s="70" t="e">
        <f t="shared" si="35"/>
        <v>#REF!</v>
      </c>
      <c r="AH68" s="36" t="e">
        <f t="shared" si="33"/>
        <v>#REF!</v>
      </c>
    </row>
    <row r="69" spans="1:34" s="36" customFormat="1" ht="15.75" customHeight="1" thickBot="1">
      <c r="A69" s="60" t="s">
        <v>154</v>
      </c>
      <c r="B69" s="26">
        <v>1</v>
      </c>
      <c r="C69" s="61" t="s">
        <v>155</v>
      </c>
      <c r="D69" s="62" t="s">
        <v>143</v>
      </c>
      <c r="E69" s="62"/>
      <c r="F69" s="72"/>
      <c r="G69" s="72"/>
      <c r="H69" s="72"/>
      <c r="I69" s="72"/>
      <c r="J69" s="72"/>
      <c r="K69" s="72"/>
      <c r="L69" s="72"/>
      <c r="M69" s="65" t="e">
        <f>#REF!</f>
        <v>#REF!</v>
      </c>
      <c r="N69" s="65" t="e">
        <f>#REF!</f>
        <v>#REF!</v>
      </c>
      <c r="O69" s="65" t="e">
        <f>#REF!</f>
        <v>#REF!</v>
      </c>
      <c r="P69" s="65" t="e">
        <f>#REF!</f>
        <v>#REF!</v>
      </c>
      <c r="Q69" s="65" t="e">
        <f>#REF!</f>
        <v>#REF!</v>
      </c>
      <c r="R69" s="65" t="e">
        <f>#REF!</f>
        <v>#REF!</v>
      </c>
      <c r="S69" s="65" t="e">
        <f>#REF!</f>
        <v>#REF!</v>
      </c>
      <c r="T69" s="65" t="e">
        <f>#REF!</f>
        <v>#REF!</v>
      </c>
      <c r="U69" s="65" t="e">
        <f>#REF!</f>
        <v>#REF!</v>
      </c>
      <c r="V69" s="65" t="e">
        <f>#REF!</f>
        <v>#REF!</v>
      </c>
      <c r="W69" s="38"/>
      <c r="X69" s="38"/>
      <c r="Y69" s="38"/>
      <c r="Z69" s="39"/>
      <c r="AA69" s="66">
        <v>175</v>
      </c>
      <c r="AB69" s="67" t="e">
        <f t="shared" si="34"/>
        <v>#REF!</v>
      </c>
      <c r="AC69" s="68">
        <v>9.6</v>
      </c>
      <c r="AD69" s="69"/>
      <c r="AE69" s="70" t="e">
        <f t="shared" si="35"/>
        <v>#REF!</v>
      </c>
      <c r="AH69" s="36" t="e">
        <f t="shared" si="33"/>
        <v>#REF!</v>
      </c>
    </row>
    <row r="70" spans="1:34" s="36" customFormat="1" ht="15.75" customHeight="1" thickBot="1">
      <c r="A70" s="60" t="s">
        <v>156</v>
      </c>
      <c r="B70" s="26">
        <v>1</v>
      </c>
      <c r="C70" s="61" t="s">
        <v>157</v>
      </c>
      <c r="D70" s="62" t="s">
        <v>143</v>
      </c>
      <c r="E70" s="62"/>
      <c r="F70" s="72"/>
      <c r="G70" s="72"/>
      <c r="H70" s="72"/>
      <c r="I70" s="72"/>
      <c r="J70" s="72"/>
      <c r="K70" s="72"/>
      <c r="L70" s="72"/>
      <c r="M70" s="65" t="e">
        <f>#REF!</f>
        <v>#REF!</v>
      </c>
      <c r="N70" s="65" t="e">
        <f>#REF!</f>
        <v>#REF!</v>
      </c>
      <c r="O70" s="65" t="e">
        <f>#REF!</f>
        <v>#REF!</v>
      </c>
      <c r="P70" s="65" t="e">
        <f>#REF!</f>
        <v>#REF!</v>
      </c>
      <c r="Q70" s="65" t="e">
        <f>#REF!</f>
        <v>#REF!</v>
      </c>
      <c r="R70" s="65" t="e">
        <f>#REF!</f>
        <v>#REF!</v>
      </c>
      <c r="S70" s="65" t="e">
        <f>#REF!</f>
        <v>#REF!</v>
      </c>
      <c r="T70" s="65" t="e">
        <f>#REF!</f>
        <v>#REF!</v>
      </c>
      <c r="U70" s="65" t="e">
        <f>#REF!</f>
        <v>#REF!</v>
      </c>
      <c r="V70" s="65" t="e">
        <f>#REF!</f>
        <v>#REF!</v>
      </c>
      <c r="W70" s="38"/>
      <c r="X70" s="38"/>
      <c r="Y70" s="38"/>
      <c r="Z70" s="39"/>
      <c r="AA70" s="66">
        <v>195</v>
      </c>
      <c r="AB70" s="67" t="e">
        <f t="shared" si="34"/>
        <v>#REF!</v>
      </c>
      <c r="AC70" s="68">
        <v>10.6</v>
      </c>
      <c r="AD70" s="69"/>
      <c r="AE70" s="70" t="e">
        <f t="shared" si="35"/>
        <v>#REF!</v>
      </c>
      <c r="AH70" s="36" t="e">
        <f t="shared" si="33"/>
        <v>#REF!</v>
      </c>
    </row>
    <row r="71" spans="1:34" s="36" customFormat="1" ht="15.75" customHeight="1" thickBot="1">
      <c r="A71" s="60" t="s">
        <v>158</v>
      </c>
      <c r="B71" s="26">
        <v>1</v>
      </c>
      <c r="C71" s="61" t="s">
        <v>159</v>
      </c>
      <c r="D71" s="62" t="s">
        <v>143</v>
      </c>
      <c r="E71" s="62"/>
      <c r="F71" s="72"/>
      <c r="G71" s="72"/>
      <c r="H71" s="72"/>
      <c r="I71" s="72"/>
      <c r="J71" s="72"/>
      <c r="K71" s="72"/>
      <c r="L71" s="72"/>
      <c r="M71" s="65" t="e">
        <f>#REF!</f>
        <v>#REF!</v>
      </c>
      <c r="N71" s="65" t="e">
        <f>#REF!</f>
        <v>#REF!</v>
      </c>
      <c r="O71" s="65" t="e">
        <f>#REF!</f>
        <v>#REF!</v>
      </c>
      <c r="P71" s="65" t="e">
        <f>#REF!</f>
        <v>#REF!</v>
      </c>
      <c r="Q71" s="65" t="e">
        <f>#REF!</f>
        <v>#REF!</v>
      </c>
      <c r="R71" s="65" t="e">
        <f>#REF!</f>
        <v>#REF!</v>
      </c>
      <c r="S71" s="65" t="e">
        <f>#REF!</f>
        <v>#REF!</v>
      </c>
      <c r="T71" s="65" t="e">
        <f>#REF!</f>
        <v>#REF!</v>
      </c>
      <c r="U71" s="65" t="e">
        <f>#REF!</f>
        <v>#REF!</v>
      </c>
      <c r="V71" s="65" t="e">
        <f>#REF!</f>
        <v>#REF!</v>
      </c>
      <c r="W71" s="38"/>
      <c r="X71" s="38"/>
      <c r="Y71" s="38"/>
      <c r="Z71" s="39"/>
      <c r="AA71" s="66">
        <v>195</v>
      </c>
      <c r="AB71" s="67" t="e">
        <f t="shared" si="34"/>
        <v>#REF!</v>
      </c>
      <c r="AC71" s="68">
        <v>11.6</v>
      </c>
      <c r="AD71" s="69"/>
      <c r="AE71" s="70" t="e">
        <f t="shared" si="35"/>
        <v>#REF!</v>
      </c>
      <c r="AH71" s="36" t="e">
        <f t="shared" si="33"/>
        <v>#REF!</v>
      </c>
    </row>
    <row r="72" spans="1:34" s="36" customFormat="1" ht="15.75" customHeight="1" thickBot="1">
      <c r="A72" s="60" t="s">
        <v>160</v>
      </c>
      <c r="B72" s="26">
        <v>1</v>
      </c>
      <c r="C72" s="61" t="s">
        <v>161</v>
      </c>
      <c r="D72" s="62" t="s">
        <v>143</v>
      </c>
      <c r="E72" s="62"/>
      <c r="F72" s="72"/>
      <c r="G72" s="72"/>
      <c r="H72" s="72"/>
      <c r="I72" s="72"/>
      <c r="J72" s="72"/>
      <c r="K72" s="72"/>
      <c r="L72" s="72"/>
      <c r="M72" s="65" t="e">
        <f>#REF!</f>
        <v>#REF!</v>
      </c>
      <c r="N72" s="65" t="e">
        <f>#REF!</f>
        <v>#REF!</v>
      </c>
      <c r="O72" s="65" t="e">
        <f>#REF!</f>
        <v>#REF!</v>
      </c>
      <c r="P72" s="65" t="e">
        <f>#REF!</f>
        <v>#REF!</v>
      </c>
      <c r="Q72" s="65" t="e">
        <f>#REF!</f>
        <v>#REF!</v>
      </c>
      <c r="R72" s="65" t="e">
        <f>#REF!</f>
        <v>#REF!</v>
      </c>
      <c r="S72" s="65" t="e">
        <f>#REF!</f>
        <v>#REF!</v>
      </c>
      <c r="T72" s="65" t="e">
        <f>#REF!</f>
        <v>#REF!</v>
      </c>
      <c r="U72" s="65" t="e">
        <f>#REF!</f>
        <v>#REF!</v>
      </c>
      <c r="V72" s="65" t="e">
        <f>#REF!</f>
        <v>#REF!</v>
      </c>
      <c r="W72" s="38"/>
      <c r="X72" s="38"/>
      <c r="Y72" s="38"/>
      <c r="Z72" s="39"/>
      <c r="AA72" s="66">
        <v>495</v>
      </c>
      <c r="AB72" s="67" t="e">
        <f t="shared" si="34"/>
        <v>#REF!</v>
      </c>
      <c r="AC72" s="68">
        <v>12.6</v>
      </c>
      <c r="AD72" s="69"/>
      <c r="AE72" s="70" t="e">
        <f t="shared" si="35"/>
        <v>#REF!</v>
      </c>
      <c r="AH72" s="36" t="e">
        <f t="shared" si="33"/>
        <v>#REF!</v>
      </c>
    </row>
    <row r="73" spans="1:34" s="36" customFormat="1" ht="15.75" customHeight="1" thickBot="1">
      <c r="A73" s="60" t="s">
        <v>162</v>
      </c>
      <c r="B73" s="26">
        <v>1</v>
      </c>
      <c r="C73" s="61" t="s">
        <v>163</v>
      </c>
      <c r="D73" s="62" t="s">
        <v>143</v>
      </c>
      <c r="E73" s="62"/>
      <c r="F73" s="72"/>
      <c r="G73" s="72"/>
      <c r="H73" s="72"/>
      <c r="I73" s="72"/>
      <c r="J73" s="72"/>
      <c r="K73" s="72"/>
      <c r="L73" s="72"/>
      <c r="M73" s="65" t="e">
        <f>#REF!</f>
        <v>#REF!</v>
      </c>
      <c r="N73" s="65" t="e">
        <f>#REF!</f>
        <v>#REF!</v>
      </c>
      <c r="O73" s="65" t="e">
        <f>#REF!</f>
        <v>#REF!</v>
      </c>
      <c r="P73" s="65" t="e">
        <f>#REF!</f>
        <v>#REF!</v>
      </c>
      <c r="Q73" s="65" t="e">
        <f>#REF!</f>
        <v>#REF!</v>
      </c>
      <c r="R73" s="65" t="e">
        <f>#REF!</f>
        <v>#REF!</v>
      </c>
      <c r="S73" s="65" t="e">
        <f>#REF!</f>
        <v>#REF!</v>
      </c>
      <c r="T73" s="65" t="e">
        <f>#REF!</f>
        <v>#REF!</v>
      </c>
      <c r="U73" s="65" t="e">
        <f>#REF!</f>
        <v>#REF!</v>
      </c>
      <c r="V73" s="65" t="e">
        <f>#REF!</f>
        <v>#REF!</v>
      </c>
      <c r="W73" s="38"/>
      <c r="X73" s="38"/>
      <c r="Y73" s="38"/>
      <c r="Z73" s="39"/>
      <c r="AA73" s="66">
        <v>165</v>
      </c>
      <c r="AB73" s="67" t="e">
        <f t="shared" si="34"/>
        <v>#REF!</v>
      </c>
      <c r="AC73" s="68">
        <v>13.6</v>
      </c>
      <c r="AD73" s="69"/>
      <c r="AE73" s="70" t="e">
        <f t="shared" si="35"/>
        <v>#REF!</v>
      </c>
      <c r="AH73" s="36" t="e">
        <f t="shared" si="33"/>
        <v>#REF!</v>
      </c>
    </row>
    <row r="74" spans="1:34" s="36" customFormat="1" ht="15.75" customHeight="1" thickBot="1">
      <c r="A74" s="60" t="s">
        <v>164</v>
      </c>
      <c r="B74" s="26">
        <v>1</v>
      </c>
      <c r="C74" s="61" t="s">
        <v>165</v>
      </c>
      <c r="D74" s="62" t="s">
        <v>143</v>
      </c>
      <c r="E74" s="62"/>
      <c r="F74" s="72"/>
      <c r="G74" s="72"/>
      <c r="H74" s="72"/>
      <c r="I74" s="72"/>
      <c r="J74" s="72"/>
      <c r="K74" s="72"/>
      <c r="L74" s="72"/>
      <c r="M74" s="65" t="e">
        <f>#REF!</f>
        <v>#REF!</v>
      </c>
      <c r="N74" s="65" t="e">
        <f>#REF!</f>
        <v>#REF!</v>
      </c>
      <c r="O74" s="65" t="e">
        <f>#REF!</f>
        <v>#REF!</v>
      </c>
      <c r="P74" s="65" t="e">
        <f>#REF!</f>
        <v>#REF!</v>
      </c>
      <c r="Q74" s="65" t="e">
        <f>#REF!</f>
        <v>#REF!</v>
      </c>
      <c r="R74" s="65" t="e">
        <f>#REF!</f>
        <v>#REF!</v>
      </c>
      <c r="S74" s="65" t="e">
        <f>#REF!</f>
        <v>#REF!</v>
      </c>
      <c r="T74" s="65" t="e">
        <f>#REF!</f>
        <v>#REF!</v>
      </c>
      <c r="U74" s="65" t="e">
        <f>#REF!</f>
        <v>#REF!</v>
      </c>
      <c r="V74" s="65" t="e">
        <f>#REF!</f>
        <v>#REF!</v>
      </c>
      <c r="W74" s="38"/>
      <c r="X74" s="38"/>
      <c r="Y74" s="38"/>
      <c r="Z74" s="39"/>
      <c r="AA74" s="66">
        <v>165</v>
      </c>
      <c r="AB74" s="67" t="e">
        <f t="shared" si="34"/>
        <v>#REF!</v>
      </c>
      <c r="AC74" s="68">
        <v>14.6</v>
      </c>
      <c r="AD74" s="69"/>
      <c r="AE74" s="70" t="e">
        <f t="shared" si="35"/>
        <v>#REF!</v>
      </c>
      <c r="AH74" s="36" t="e">
        <f t="shared" si="33"/>
        <v>#REF!</v>
      </c>
    </row>
    <row r="75" spans="1:34" s="36" customFormat="1" ht="15.75" customHeight="1" thickBot="1">
      <c r="A75" s="60" t="s">
        <v>166</v>
      </c>
      <c r="B75" s="26">
        <v>1</v>
      </c>
      <c r="C75" s="61" t="s">
        <v>167</v>
      </c>
      <c r="D75" s="62" t="s">
        <v>143</v>
      </c>
      <c r="E75" s="62"/>
      <c r="F75" s="72"/>
      <c r="G75" s="72"/>
      <c r="H75" s="72"/>
      <c r="I75" s="72"/>
      <c r="J75" s="72"/>
      <c r="K75" s="72"/>
      <c r="L75" s="72"/>
      <c r="M75" s="65" t="e">
        <f>#REF!</f>
        <v>#REF!</v>
      </c>
      <c r="N75" s="65" t="e">
        <f>#REF!</f>
        <v>#REF!</v>
      </c>
      <c r="O75" s="65" t="e">
        <f>#REF!</f>
        <v>#REF!</v>
      </c>
      <c r="P75" s="65" t="e">
        <f>#REF!</f>
        <v>#REF!</v>
      </c>
      <c r="Q75" s="65" t="e">
        <f>#REF!</f>
        <v>#REF!</v>
      </c>
      <c r="R75" s="65" t="e">
        <f>#REF!</f>
        <v>#REF!</v>
      </c>
      <c r="S75" s="65" t="e">
        <f>#REF!</f>
        <v>#REF!</v>
      </c>
      <c r="T75" s="65" t="e">
        <f>#REF!</f>
        <v>#REF!</v>
      </c>
      <c r="U75" s="65" t="e">
        <f>#REF!</f>
        <v>#REF!</v>
      </c>
      <c r="V75" s="65" t="e">
        <f>#REF!</f>
        <v>#REF!</v>
      </c>
      <c r="W75" s="38"/>
      <c r="X75" s="38"/>
      <c r="Y75" s="38"/>
      <c r="Z75" s="39"/>
      <c r="AA75" s="66">
        <v>390</v>
      </c>
      <c r="AB75" s="67" t="e">
        <f t="shared" si="34"/>
        <v>#REF!</v>
      </c>
      <c r="AC75" s="68">
        <v>15.6</v>
      </c>
      <c r="AD75" s="69"/>
      <c r="AE75" s="70" t="e">
        <f t="shared" si="35"/>
        <v>#REF!</v>
      </c>
      <c r="AH75" s="36" t="e">
        <f t="shared" si="33"/>
        <v>#REF!</v>
      </c>
    </row>
    <row r="76" spans="1:34" s="36" customFormat="1" ht="15.75" customHeight="1" thickBot="1">
      <c r="A76" s="60" t="s">
        <v>168</v>
      </c>
      <c r="B76" s="26">
        <v>1</v>
      </c>
      <c r="C76" s="61" t="s">
        <v>167</v>
      </c>
      <c r="D76" s="62" t="s">
        <v>143</v>
      </c>
      <c r="E76" s="62"/>
      <c r="F76" s="72"/>
      <c r="G76" s="72"/>
      <c r="H76" s="72"/>
      <c r="I76" s="72"/>
      <c r="J76" s="72"/>
      <c r="K76" s="72"/>
      <c r="L76" s="72"/>
      <c r="M76" s="65" t="e">
        <f>#REF!</f>
        <v>#REF!</v>
      </c>
      <c r="N76" s="65" t="e">
        <f>#REF!</f>
        <v>#REF!</v>
      </c>
      <c r="O76" s="65" t="e">
        <f>#REF!</f>
        <v>#REF!</v>
      </c>
      <c r="P76" s="65" t="e">
        <f>#REF!</f>
        <v>#REF!</v>
      </c>
      <c r="Q76" s="65" t="e">
        <f>#REF!</f>
        <v>#REF!</v>
      </c>
      <c r="R76" s="65" t="e">
        <f>#REF!</f>
        <v>#REF!</v>
      </c>
      <c r="S76" s="65" t="e">
        <f>#REF!</f>
        <v>#REF!</v>
      </c>
      <c r="T76" s="65" t="e">
        <f>#REF!</f>
        <v>#REF!</v>
      </c>
      <c r="U76" s="65" t="e">
        <f>#REF!</f>
        <v>#REF!</v>
      </c>
      <c r="V76" s="65" t="e">
        <f>#REF!</f>
        <v>#REF!</v>
      </c>
      <c r="W76" s="38"/>
      <c r="X76" s="38"/>
      <c r="Y76" s="38"/>
      <c r="Z76" s="39"/>
      <c r="AA76" s="66">
        <v>490</v>
      </c>
      <c r="AB76" s="67" t="e">
        <f t="shared" si="34"/>
        <v>#REF!</v>
      </c>
      <c r="AC76" s="68">
        <v>16.600000000000001</v>
      </c>
      <c r="AD76" s="69"/>
      <c r="AE76" s="70" t="e">
        <f t="shared" si="35"/>
        <v>#REF!</v>
      </c>
      <c r="AH76" s="36" t="e">
        <f t="shared" si="33"/>
        <v>#REF!</v>
      </c>
    </row>
    <row r="77" spans="1:34" s="36" customFormat="1" ht="15.75" customHeight="1" thickBot="1">
      <c r="A77" s="60" t="s">
        <v>169</v>
      </c>
      <c r="B77" s="26">
        <v>1</v>
      </c>
      <c r="C77" s="61" t="s">
        <v>170</v>
      </c>
      <c r="D77" s="62" t="s">
        <v>143</v>
      </c>
      <c r="E77" s="62"/>
      <c r="F77" s="72"/>
      <c r="G77" s="72"/>
      <c r="H77" s="72"/>
      <c r="I77" s="72"/>
      <c r="J77" s="72"/>
      <c r="K77" s="72"/>
      <c r="L77" s="72"/>
      <c r="M77" s="65" t="e">
        <f>#REF!</f>
        <v>#REF!</v>
      </c>
      <c r="N77" s="65" t="e">
        <f>#REF!</f>
        <v>#REF!</v>
      </c>
      <c r="O77" s="65" t="e">
        <f>#REF!</f>
        <v>#REF!</v>
      </c>
      <c r="P77" s="65" t="e">
        <f>#REF!</f>
        <v>#REF!</v>
      </c>
      <c r="Q77" s="65" t="e">
        <f>#REF!</f>
        <v>#REF!</v>
      </c>
      <c r="R77" s="65" t="e">
        <f>#REF!</f>
        <v>#REF!</v>
      </c>
      <c r="S77" s="65" t="e">
        <f>#REF!</f>
        <v>#REF!</v>
      </c>
      <c r="T77" s="65" t="e">
        <f>#REF!</f>
        <v>#REF!</v>
      </c>
      <c r="U77" s="65" t="e">
        <f>#REF!</f>
        <v>#REF!</v>
      </c>
      <c r="V77" s="65" t="e">
        <f>#REF!</f>
        <v>#REF!</v>
      </c>
      <c r="W77" s="38"/>
      <c r="X77" s="38"/>
      <c r="Y77" s="38"/>
      <c r="Z77" s="39"/>
      <c r="AA77" s="66">
        <v>420</v>
      </c>
      <c r="AB77" s="67" t="e">
        <f t="shared" si="34"/>
        <v>#REF!</v>
      </c>
      <c r="AC77" s="68">
        <v>17.600000000000001</v>
      </c>
      <c r="AD77" s="69"/>
      <c r="AE77" s="70" t="e">
        <f t="shared" si="35"/>
        <v>#REF!</v>
      </c>
      <c r="AH77" s="36" t="e">
        <f t="shared" si="33"/>
        <v>#REF!</v>
      </c>
    </row>
    <row r="78" spans="1:34" s="36" customFormat="1" ht="15.75" customHeight="1" thickBot="1">
      <c r="A78" s="60" t="s">
        <v>171</v>
      </c>
      <c r="B78" s="26">
        <v>1</v>
      </c>
      <c r="C78" s="61" t="s">
        <v>170</v>
      </c>
      <c r="D78" s="62" t="s">
        <v>143</v>
      </c>
      <c r="E78" s="62"/>
      <c r="F78" s="72"/>
      <c r="G78" s="72"/>
      <c r="H78" s="72"/>
      <c r="I78" s="72"/>
      <c r="J78" s="72"/>
      <c r="K78" s="72"/>
      <c r="L78" s="72"/>
      <c r="M78" s="65" t="e">
        <f>#REF!</f>
        <v>#REF!</v>
      </c>
      <c r="N78" s="65" t="e">
        <f>#REF!</f>
        <v>#REF!</v>
      </c>
      <c r="O78" s="65" t="e">
        <f>#REF!</f>
        <v>#REF!</v>
      </c>
      <c r="P78" s="65" t="e">
        <f>#REF!</f>
        <v>#REF!</v>
      </c>
      <c r="Q78" s="65" t="e">
        <f>#REF!</f>
        <v>#REF!</v>
      </c>
      <c r="R78" s="65" t="e">
        <f>#REF!</f>
        <v>#REF!</v>
      </c>
      <c r="S78" s="65" t="e">
        <f>#REF!</f>
        <v>#REF!</v>
      </c>
      <c r="T78" s="65" t="e">
        <f>#REF!</f>
        <v>#REF!</v>
      </c>
      <c r="U78" s="65" t="e">
        <f>#REF!</f>
        <v>#REF!</v>
      </c>
      <c r="V78" s="65" t="e">
        <f>#REF!</f>
        <v>#REF!</v>
      </c>
      <c r="W78" s="38"/>
      <c r="X78" s="38"/>
      <c r="Y78" s="38"/>
      <c r="Z78" s="38"/>
      <c r="AA78" s="75">
        <v>520</v>
      </c>
      <c r="AB78" s="67" t="e">
        <f t="shared" si="34"/>
        <v>#REF!</v>
      </c>
      <c r="AC78" s="68">
        <v>18.600000000000001</v>
      </c>
      <c r="AD78" s="69"/>
      <c r="AE78" s="70" t="e">
        <f t="shared" si="35"/>
        <v>#REF!</v>
      </c>
      <c r="AH78" s="36" t="e">
        <f t="shared" si="33"/>
        <v>#REF!</v>
      </c>
    </row>
    <row r="79" spans="1:34" s="36" customFormat="1" ht="15.75" customHeight="1" thickBot="1">
      <c r="A79" s="60" t="s">
        <v>172</v>
      </c>
      <c r="B79" s="26">
        <v>1</v>
      </c>
      <c r="C79" s="61" t="s">
        <v>173</v>
      </c>
      <c r="D79" s="62" t="s">
        <v>143</v>
      </c>
      <c r="E79" s="62"/>
      <c r="F79" s="72"/>
      <c r="G79" s="72"/>
      <c r="H79" s="72"/>
      <c r="I79" s="72"/>
      <c r="J79" s="72"/>
      <c r="K79" s="72"/>
      <c r="L79" s="72"/>
      <c r="M79" s="65" t="e">
        <f>#REF!</f>
        <v>#REF!</v>
      </c>
      <c r="N79" s="65" t="e">
        <f>#REF!</f>
        <v>#REF!</v>
      </c>
      <c r="O79" s="65" t="e">
        <f>#REF!</f>
        <v>#REF!</v>
      </c>
      <c r="P79" s="65" t="e">
        <f>#REF!</f>
        <v>#REF!</v>
      </c>
      <c r="Q79" s="65" t="e">
        <f>#REF!</f>
        <v>#REF!</v>
      </c>
      <c r="R79" s="65" t="e">
        <f>#REF!</f>
        <v>#REF!</v>
      </c>
      <c r="S79" s="65" t="e">
        <f>#REF!</f>
        <v>#REF!</v>
      </c>
      <c r="T79" s="65" t="e">
        <f>#REF!</f>
        <v>#REF!</v>
      </c>
      <c r="U79" s="65" t="e">
        <f>#REF!</f>
        <v>#REF!</v>
      </c>
      <c r="V79" s="65" t="e">
        <f>#REF!</f>
        <v>#REF!</v>
      </c>
      <c r="W79" s="38"/>
      <c r="X79" s="38"/>
      <c r="Y79" s="38"/>
      <c r="Z79" s="38"/>
      <c r="AA79" s="75">
        <v>420</v>
      </c>
      <c r="AB79" s="67" t="e">
        <f t="shared" si="34"/>
        <v>#REF!</v>
      </c>
      <c r="AC79" s="68">
        <v>19.600000000000001</v>
      </c>
      <c r="AD79" s="69"/>
      <c r="AE79" s="70" t="e">
        <f t="shared" si="35"/>
        <v>#REF!</v>
      </c>
      <c r="AH79" s="36" t="e">
        <f t="shared" si="33"/>
        <v>#REF!</v>
      </c>
    </row>
    <row r="80" spans="1:34" s="36" customFormat="1" ht="15.75" customHeight="1" thickBot="1">
      <c r="A80" s="60" t="s">
        <v>174</v>
      </c>
      <c r="B80" s="26">
        <v>1</v>
      </c>
      <c r="C80" s="61" t="s">
        <v>173</v>
      </c>
      <c r="D80" s="62" t="s">
        <v>143</v>
      </c>
      <c r="E80" s="62"/>
      <c r="F80" s="72"/>
      <c r="G80" s="72"/>
      <c r="H80" s="72"/>
      <c r="I80" s="72"/>
      <c r="J80" s="72"/>
      <c r="K80" s="72"/>
      <c r="L80" s="72"/>
      <c r="M80" s="65" t="e">
        <f>#REF!</f>
        <v>#REF!</v>
      </c>
      <c r="N80" s="65" t="e">
        <f>#REF!</f>
        <v>#REF!</v>
      </c>
      <c r="O80" s="65" t="e">
        <f>#REF!</f>
        <v>#REF!</v>
      </c>
      <c r="P80" s="65" t="e">
        <f>#REF!</f>
        <v>#REF!</v>
      </c>
      <c r="Q80" s="65" t="e">
        <f>#REF!</f>
        <v>#REF!</v>
      </c>
      <c r="R80" s="65" t="e">
        <f>#REF!</f>
        <v>#REF!</v>
      </c>
      <c r="S80" s="65" t="e">
        <f>#REF!</f>
        <v>#REF!</v>
      </c>
      <c r="T80" s="65" t="e">
        <f>#REF!</f>
        <v>#REF!</v>
      </c>
      <c r="U80" s="65" t="e">
        <f>#REF!</f>
        <v>#REF!</v>
      </c>
      <c r="V80" s="65" t="e">
        <f>#REF!</f>
        <v>#REF!</v>
      </c>
      <c r="W80" s="38"/>
      <c r="X80" s="38"/>
      <c r="Y80" s="38"/>
      <c r="Z80" s="38"/>
      <c r="AA80" s="75">
        <v>520</v>
      </c>
      <c r="AB80" s="67" t="e">
        <f t="shared" si="34"/>
        <v>#REF!</v>
      </c>
      <c r="AC80" s="68">
        <v>20.6</v>
      </c>
      <c r="AD80" s="69"/>
      <c r="AE80" s="70" t="e">
        <f t="shared" si="35"/>
        <v>#REF!</v>
      </c>
      <c r="AH80" s="36" t="e">
        <f t="shared" si="33"/>
        <v>#REF!</v>
      </c>
    </row>
    <row r="81" spans="1:34" s="36" customFormat="1" ht="15.75" customHeight="1" thickBot="1">
      <c r="A81" s="60" t="s">
        <v>175</v>
      </c>
      <c r="B81" s="26">
        <v>1</v>
      </c>
      <c r="C81" s="61" t="s">
        <v>176</v>
      </c>
      <c r="D81" s="62" t="s">
        <v>143</v>
      </c>
      <c r="E81" s="62"/>
      <c r="F81" s="72"/>
      <c r="G81" s="72"/>
      <c r="H81" s="72"/>
      <c r="I81" s="72"/>
      <c r="J81" s="72"/>
      <c r="K81" s="72"/>
      <c r="L81" s="72"/>
      <c r="M81" s="65" t="e">
        <f>#REF!</f>
        <v>#REF!</v>
      </c>
      <c r="N81" s="65" t="e">
        <f>#REF!</f>
        <v>#REF!</v>
      </c>
      <c r="O81" s="65" t="e">
        <f>#REF!</f>
        <v>#REF!</v>
      </c>
      <c r="P81" s="65" t="e">
        <f>#REF!</f>
        <v>#REF!</v>
      </c>
      <c r="Q81" s="65" t="e">
        <f>#REF!</f>
        <v>#REF!</v>
      </c>
      <c r="R81" s="65" t="e">
        <f>#REF!</f>
        <v>#REF!</v>
      </c>
      <c r="S81" s="65" t="e">
        <f>#REF!</f>
        <v>#REF!</v>
      </c>
      <c r="T81" s="65" t="e">
        <f>#REF!</f>
        <v>#REF!</v>
      </c>
      <c r="U81" s="65" t="e">
        <f>#REF!</f>
        <v>#REF!</v>
      </c>
      <c r="V81" s="65" t="e">
        <f>#REF!</f>
        <v>#REF!</v>
      </c>
      <c r="W81" s="38"/>
      <c r="X81" s="38"/>
      <c r="Y81" s="38"/>
      <c r="Z81" s="38"/>
      <c r="AA81" s="75">
        <v>170</v>
      </c>
      <c r="AB81" s="67" t="e">
        <f t="shared" si="34"/>
        <v>#REF!</v>
      </c>
      <c r="AC81" s="68">
        <v>21.6</v>
      </c>
      <c r="AD81" s="69"/>
      <c r="AE81" s="70" t="e">
        <f t="shared" si="35"/>
        <v>#REF!</v>
      </c>
      <c r="AH81" s="36" t="e">
        <f t="shared" si="33"/>
        <v>#REF!</v>
      </c>
    </row>
    <row r="82" spans="1:34" s="36" customFormat="1" ht="15.75" customHeight="1" thickBot="1">
      <c r="A82" s="60" t="s">
        <v>177</v>
      </c>
      <c r="B82" s="26">
        <v>1</v>
      </c>
      <c r="C82" s="61" t="s">
        <v>178</v>
      </c>
      <c r="D82" s="62" t="s">
        <v>143</v>
      </c>
      <c r="E82" s="62"/>
      <c r="F82" s="72"/>
      <c r="G82" s="72"/>
      <c r="H82" s="72"/>
      <c r="I82" s="72"/>
      <c r="J82" s="72"/>
      <c r="K82" s="72"/>
      <c r="L82" s="72"/>
      <c r="M82" s="65" t="e">
        <f>#REF!</f>
        <v>#REF!</v>
      </c>
      <c r="N82" s="65" t="e">
        <f>#REF!</f>
        <v>#REF!</v>
      </c>
      <c r="O82" s="65" t="e">
        <f>#REF!</f>
        <v>#REF!</v>
      </c>
      <c r="P82" s="65" t="e">
        <f>#REF!</f>
        <v>#REF!</v>
      </c>
      <c r="Q82" s="65" t="e">
        <f>#REF!</f>
        <v>#REF!</v>
      </c>
      <c r="R82" s="65" t="e">
        <f>#REF!</f>
        <v>#REF!</v>
      </c>
      <c r="S82" s="65" t="e">
        <f>#REF!</f>
        <v>#REF!</v>
      </c>
      <c r="T82" s="65" t="e">
        <f>#REF!</f>
        <v>#REF!</v>
      </c>
      <c r="U82" s="65" t="e">
        <f>#REF!</f>
        <v>#REF!</v>
      </c>
      <c r="V82" s="65" t="e">
        <f>#REF!</f>
        <v>#REF!</v>
      </c>
      <c r="W82" s="38"/>
      <c r="X82" s="38"/>
      <c r="Y82" s="38"/>
      <c r="Z82" s="38"/>
      <c r="AA82" s="75">
        <v>165</v>
      </c>
      <c r="AB82" s="67" t="e">
        <f t="shared" si="34"/>
        <v>#REF!</v>
      </c>
      <c r="AC82" s="68">
        <v>22.6</v>
      </c>
      <c r="AD82" s="69"/>
      <c r="AE82" s="70" t="e">
        <f t="shared" si="35"/>
        <v>#REF!</v>
      </c>
      <c r="AH82" s="36" t="e">
        <f t="shared" si="33"/>
        <v>#REF!</v>
      </c>
    </row>
    <row r="83" spans="1:34" s="36" customFormat="1" ht="15.75" customHeight="1" thickBot="1">
      <c r="A83" s="60" t="s">
        <v>179</v>
      </c>
      <c r="B83" s="26">
        <v>1</v>
      </c>
      <c r="C83" s="61" t="s">
        <v>178</v>
      </c>
      <c r="D83" s="62" t="s">
        <v>143</v>
      </c>
      <c r="E83" s="62"/>
      <c r="F83" s="72"/>
      <c r="G83" s="72"/>
      <c r="H83" s="72"/>
      <c r="I83" s="72"/>
      <c r="J83" s="72"/>
      <c r="K83" s="72"/>
      <c r="L83" s="72"/>
      <c r="M83" s="65" t="e">
        <f>#REF!</f>
        <v>#REF!</v>
      </c>
      <c r="N83" s="65" t="e">
        <f>#REF!</f>
        <v>#REF!</v>
      </c>
      <c r="O83" s="65" t="e">
        <f>#REF!</f>
        <v>#REF!</v>
      </c>
      <c r="P83" s="65" t="e">
        <f>#REF!</f>
        <v>#REF!</v>
      </c>
      <c r="Q83" s="65" t="e">
        <f>#REF!</f>
        <v>#REF!</v>
      </c>
      <c r="R83" s="65" t="e">
        <f>#REF!</f>
        <v>#REF!</v>
      </c>
      <c r="S83" s="65" t="e">
        <f>#REF!</f>
        <v>#REF!</v>
      </c>
      <c r="T83" s="65" t="e">
        <f>#REF!</f>
        <v>#REF!</v>
      </c>
      <c r="U83" s="65" t="e">
        <f>#REF!</f>
        <v>#REF!</v>
      </c>
      <c r="V83" s="65" t="e">
        <f>#REF!</f>
        <v>#REF!</v>
      </c>
      <c r="W83" s="38"/>
      <c r="X83" s="38"/>
      <c r="Y83" s="38"/>
      <c r="Z83" s="38"/>
      <c r="AA83" s="75">
        <v>230</v>
      </c>
      <c r="AB83" s="67" t="e">
        <f t="shared" si="34"/>
        <v>#REF!</v>
      </c>
      <c r="AC83" s="68">
        <v>23.6</v>
      </c>
      <c r="AD83" s="69"/>
      <c r="AE83" s="70" t="e">
        <f t="shared" si="35"/>
        <v>#REF!</v>
      </c>
      <c r="AH83" s="36" t="e">
        <f t="shared" si="33"/>
        <v>#REF!</v>
      </c>
    </row>
    <row r="84" spans="1:34" s="36" customFormat="1" ht="15.75" customHeight="1" thickBot="1">
      <c r="A84" s="60" t="s">
        <v>180</v>
      </c>
      <c r="B84" s="26">
        <v>1</v>
      </c>
      <c r="C84" s="61" t="s">
        <v>181</v>
      </c>
      <c r="D84" s="62" t="s">
        <v>143</v>
      </c>
      <c r="E84" s="62"/>
      <c r="F84" s="72"/>
      <c r="G84" s="72"/>
      <c r="H84" s="72"/>
      <c r="I84" s="72"/>
      <c r="J84" s="72"/>
      <c r="K84" s="72"/>
      <c r="L84" s="72"/>
      <c r="M84" s="65" t="e">
        <f>#REF!</f>
        <v>#REF!</v>
      </c>
      <c r="N84" s="65" t="e">
        <f>#REF!</f>
        <v>#REF!</v>
      </c>
      <c r="O84" s="65" t="e">
        <f>#REF!</f>
        <v>#REF!</v>
      </c>
      <c r="P84" s="65" t="e">
        <f>#REF!</f>
        <v>#REF!</v>
      </c>
      <c r="Q84" s="65" t="e">
        <f>#REF!</f>
        <v>#REF!</v>
      </c>
      <c r="R84" s="65" t="e">
        <f>#REF!</f>
        <v>#REF!</v>
      </c>
      <c r="S84" s="65" t="e">
        <f>#REF!</f>
        <v>#REF!</v>
      </c>
      <c r="T84" s="65" t="e">
        <f>#REF!</f>
        <v>#REF!</v>
      </c>
      <c r="U84" s="65" t="e">
        <f>#REF!</f>
        <v>#REF!</v>
      </c>
      <c r="V84" s="65" t="e">
        <f>#REF!</f>
        <v>#REF!</v>
      </c>
      <c r="W84" s="38"/>
      <c r="X84" s="38"/>
      <c r="Y84" s="38"/>
      <c r="Z84" s="38"/>
      <c r="AA84" s="75">
        <v>220</v>
      </c>
      <c r="AB84" s="67" t="e">
        <f t="shared" si="34"/>
        <v>#REF!</v>
      </c>
      <c r="AC84" s="68">
        <v>24.6</v>
      </c>
      <c r="AD84" s="69"/>
      <c r="AE84" s="70" t="e">
        <f t="shared" si="35"/>
        <v>#REF!</v>
      </c>
      <c r="AH84" s="36" t="e">
        <f t="shared" si="33"/>
        <v>#REF!</v>
      </c>
    </row>
    <row r="85" spans="1:34" s="36" customFormat="1" ht="15.75" customHeight="1" thickBot="1">
      <c r="A85" s="60" t="s">
        <v>182</v>
      </c>
      <c r="B85" s="26">
        <v>1</v>
      </c>
      <c r="C85" s="61" t="s">
        <v>181</v>
      </c>
      <c r="D85" s="62" t="s">
        <v>143</v>
      </c>
      <c r="E85" s="62"/>
      <c r="F85" s="72"/>
      <c r="G85" s="72"/>
      <c r="H85" s="72"/>
      <c r="I85" s="72"/>
      <c r="J85" s="72"/>
      <c r="K85" s="72"/>
      <c r="L85" s="72"/>
      <c r="M85" s="65" t="e">
        <f>#REF!</f>
        <v>#REF!</v>
      </c>
      <c r="N85" s="65" t="e">
        <f>#REF!</f>
        <v>#REF!</v>
      </c>
      <c r="O85" s="65" t="e">
        <f>#REF!</f>
        <v>#REF!</v>
      </c>
      <c r="P85" s="65" t="e">
        <f>#REF!</f>
        <v>#REF!</v>
      </c>
      <c r="Q85" s="65" t="e">
        <f>#REF!</f>
        <v>#REF!</v>
      </c>
      <c r="R85" s="65" t="e">
        <f>#REF!</f>
        <v>#REF!</v>
      </c>
      <c r="S85" s="65" t="e">
        <f>#REF!</f>
        <v>#REF!</v>
      </c>
      <c r="T85" s="65" t="e">
        <f>#REF!</f>
        <v>#REF!</v>
      </c>
      <c r="U85" s="65" t="e">
        <f>#REF!</f>
        <v>#REF!</v>
      </c>
      <c r="V85" s="65" t="e">
        <f>#REF!</f>
        <v>#REF!</v>
      </c>
      <c r="W85" s="38"/>
      <c r="X85" s="38"/>
      <c r="Y85" s="38"/>
      <c r="Z85" s="38"/>
      <c r="AA85" s="75">
        <v>320</v>
      </c>
      <c r="AB85" s="67" t="e">
        <f t="shared" si="34"/>
        <v>#REF!</v>
      </c>
      <c r="AC85" s="68">
        <v>25.6</v>
      </c>
      <c r="AD85" s="69"/>
      <c r="AE85" s="70" t="e">
        <f t="shared" si="35"/>
        <v>#REF!</v>
      </c>
      <c r="AH85" s="36" t="e">
        <f t="shared" si="33"/>
        <v>#REF!</v>
      </c>
    </row>
    <row r="86" spans="1:34" s="36" customFormat="1" ht="15.75" customHeight="1" thickBot="1">
      <c r="A86" s="60" t="s">
        <v>183</v>
      </c>
      <c r="B86" s="26">
        <v>1</v>
      </c>
      <c r="C86" s="61" t="s">
        <v>184</v>
      </c>
      <c r="D86" s="62" t="s">
        <v>143</v>
      </c>
      <c r="E86" s="62"/>
      <c r="F86" s="72"/>
      <c r="G86" s="72"/>
      <c r="H86" s="72"/>
      <c r="I86" s="72"/>
      <c r="J86" s="72"/>
      <c r="K86" s="72"/>
      <c r="L86" s="72"/>
      <c r="M86" s="65" t="e">
        <f>#REF!</f>
        <v>#REF!</v>
      </c>
      <c r="N86" s="65" t="e">
        <f>#REF!</f>
        <v>#REF!</v>
      </c>
      <c r="O86" s="65" t="e">
        <f>#REF!</f>
        <v>#REF!</v>
      </c>
      <c r="P86" s="65" t="e">
        <f>#REF!</f>
        <v>#REF!</v>
      </c>
      <c r="Q86" s="65" t="e">
        <f>#REF!</f>
        <v>#REF!</v>
      </c>
      <c r="R86" s="65" t="e">
        <f>#REF!</f>
        <v>#REF!</v>
      </c>
      <c r="S86" s="65" t="e">
        <f>#REF!</f>
        <v>#REF!</v>
      </c>
      <c r="T86" s="65" t="e">
        <f>#REF!</f>
        <v>#REF!</v>
      </c>
      <c r="U86" s="65" t="e">
        <f>#REF!</f>
        <v>#REF!</v>
      </c>
      <c r="V86" s="65" t="e">
        <f>#REF!</f>
        <v>#REF!</v>
      </c>
      <c r="W86" s="38"/>
      <c r="X86" s="38"/>
      <c r="Y86" s="38"/>
      <c r="Z86" s="38"/>
      <c r="AA86" s="75">
        <v>60</v>
      </c>
      <c r="AB86" s="67" t="e">
        <f t="shared" si="34"/>
        <v>#REF!</v>
      </c>
      <c r="AC86" s="68">
        <v>26.6</v>
      </c>
      <c r="AD86" s="69"/>
      <c r="AE86" s="70" t="e">
        <f t="shared" si="35"/>
        <v>#REF!</v>
      </c>
      <c r="AH86" s="36" t="e">
        <f t="shared" si="33"/>
        <v>#REF!</v>
      </c>
    </row>
    <row r="87" spans="1:34" s="36" customFormat="1" ht="15.75" customHeight="1" thickBot="1">
      <c r="A87" s="60" t="s">
        <v>185</v>
      </c>
      <c r="B87" s="26">
        <v>1</v>
      </c>
      <c r="C87" s="61" t="s">
        <v>184</v>
      </c>
      <c r="D87" s="62" t="s">
        <v>143</v>
      </c>
      <c r="E87" s="62"/>
      <c r="F87" s="72"/>
      <c r="G87" s="72"/>
      <c r="H87" s="72"/>
      <c r="I87" s="72"/>
      <c r="J87" s="72"/>
      <c r="K87" s="72"/>
      <c r="L87" s="72"/>
      <c r="M87" s="65" t="e">
        <f>#REF!</f>
        <v>#REF!</v>
      </c>
      <c r="N87" s="65" t="e">
        <f>#REF!</f>
        <v>#REF!</v>
      </c>
      <c r="O87" s="65" t="e">
        <f>#REF!</f>
        <v>#REF!</v>
      </c>
      <c r="P87" s="65" t="e">
        <f>#REF!</f>
        <v>#REF!</v>
      </c>
      <c r="Q87" s="65" t="e">
        <f>#REF!</f>
        <v>#REF!</v>
      </c>
      <c r="R87" s="65" t="e">
        <f>#REF!</f>
        <v>#REF!</v>
      </c>
      <c r="S87" s="65" t="e">
        <f>#REF!</f>
        <v>#REF!</v>
      </c>
      <c r="T87" s="65" t="e">
        <f>#REF!</f>
        <v>#REF!</v>
      </c>
      <c r="U87" s="65" t="e">
        <f>#REF!</f>
        <v>#REF!</v>
      </c>
      <c r="V87" s="65" t="e">
        <f>#REF!</f>
        <v>#REF!</v>
      </c>
      <c r="W87" s="38"/>
      <c r="X87" s="38"/>
      <c r="Y87" s="38"/>
      <c r="Z87" s="38"/>
      <c r="AA87" s="75">
        <v>75</v>
      </c>
      <c r="AB87" s="67" t="e">
        <f t="shared" si="34"/>
        <v>#REF!</v>
      </c>
      <c r="AC87" s="68">
        <v>27.6</v>
      </c>
      <c r="AD87" s="69"/>
      <c r="AE87" s="70" t="e">
        <f t="shared" si="35"/>
        <v>#REF!</v>
      </c>
      <c r="AH87" s="36" t="e">
        <f t="shared" si="33"/>
        <v>#REF!</v>
      </c>
    </row>
    <row r="88" spans="1:34" s="36" customFormat="1" ht="15.75" customHeight="1" thickBot="1">
      <c r="A88" s="60" t="s">
        <v>186</v>
      </c>
      <c r="B88" s="26">
        <v>1</v>
      </c>
      <c r="C88" s="61" t="s">
        <v>187</v>
      </c>
      <c r="D88" s="62" t="s">
        <v>143</v>
      </c>
      <c r="E88" s="62"/>
      <c r="F88" s="72"/>
      <c r="G88" s="72"/>
      <c r="H88" s="72"/>
      <c r="I88" s="72"/>
      <c r="J88" s="72"/>
      <c r="K88" s="72"/>
      <c r="L88" s="72"/>
      <c r="M88" s="65" t="e">
        <f>#REF!</f>
        <v>#REF!</v>
      </c>
      <c r="N88" s="65" t="e">
        <f>#REF!</f>
        <v>#REF!</v>
      </c>
      <c r="O88" s="65" t="e">
        <f>#REF!</f>
        <v>#REF!</v>
      </c>
      <c r="P88" s="65" t="e">
        <f>#REF!</f>
        <v>#REF!</v>
      </c>
      <c r="Q88" s="65" t="e">
        <f>#REF!</f>
        <v>#REF!</v>
      </c>
      <c r="R88" s="65" t="e">
        <f>#REF!</f>
        <v>#REF!</v>
      </c>
      <c r="S88" s="65" t="e">
        <f>#REF!</f>
        <v>#REF!</v>
      </c>
      <c r="T88" s="65" t="e">
        <f>#REF!</f>
        <v>#REF!</v>
      </c>
      <c r="U88" s="65" t="e">
        <f>#REF!</f>
        <v>#REF!</v>
      </c>
      <c r="V88" s="65" t="e">
        <f>#REF!</f>
        <v>#REF!</v>
      </c>
      <c r="W88" s="38"/>
      <c r="X88" s="38"/>
      <c r="Y88" s="38"/>
      <c r="Z88" s="38"/>
      <c r="AA88" s="75">
        <v>175</v>
      </c>
      <c r="AB88" s="67" t="e">
        <f t="shared" si="34"/>
        <v>#REF!</v>
      </c>
      <c r="AC88" s="68">
        <v>28.6</v>
      </c>
      <c r="AD88" s="69"/>
      <c r="AE88" s="70" t="e">
        <f t="shared" si="35"/>
        <v>#REF!</v>
      </c>
      <c r="AH88" s="36" t="e">
        <f t="shared" si="33"/>
        <v>#REF!</v>
      </c>
    </row>
    <row r="89" spans="1:34" s="36" customFormat="1" ht="15.75" customHeight="1" thickBot="1">
      <c r="A89" s="60" t="s">
        <v>188</v>
      </c>
      <c r="B89" s="26">
        <v>1</v>
      </c>
      <c r="C89" s="61" t="s">
        <v>187</v>
      </c>
      <c r="D89" s="62" t="s">
        <v>143</v>
      </c>
      <c r="E89" s="62"/>
      <c r="F89" s="72"/>
      <c r="G89" s="72"/>
      <c r="H89" s="72"/>
      <c r="I89" s="72"/>
      <c r="J89" s="72"/>
      <c r="K89" s="72"/>
      <c r="L89" s="72"/>
      <c r="M89" s="65" t="e">
        <f>#REF!</f>
        <v>#REF!</v>
      </c>
      <c r="N89" s="65" t="e">
        <f>#REF!</f>
        <v>#REF!</v>
      </c>
      <c r="O89" s="65" t="e">
        <f>#REF!</f>
        <v>#REF!</v>
      </c>
      <c r="P89" s="65" t="e">
        <f>#REF!</f>
        <v>#REF!</v>
      </c>
      <c r="Q89" s="65" t="e">
        <f>#REF!</f>
        <v>#REF!</v>
      </c>
      <c r="R89" s="65" t="e">
        <f>#REF!</f>
        <v>#REF!</v>
      </c>
      <c r="S89" s="65" t="e">
        <f>#REF!</f>
        <v>#REF!</v>
      </c>
      <c r="T89" s="65" t="e">
        <f>#REF!</f>
        <v>#REF!</v>
      </c>
      <c r="U89" s="65" t="e">
        <f>#REF!</f>
        <v>#REF!</v>
      </c>
      <c r="V89" s="65" t="e">
        <f>#REF!</f>
        <v>#REF!</v>
      </c>
      <c r="W89" s="38"/>
      <c r="X89" s="38"/>
      <c r="Y89" s="38"/>
      <c r="Z89" s="38"/>
      <c r="AA89" s="75">
        <v>245</v>
      </c>
      <c r="AB89" s="67" t="e">
        <f t="shared" si="34"/>
        <v>#REF!</v>
      </c>
      <c r="AC89" s="68">
        <v>29.6</v>
      </c>
      <c r="AD89" s="69"/>
      <c r="AE89" s="70" t="e">
        <f t="shared" si="35"/>
        <v>#REF!</v>
      </c>
      <c r="AH89" s="36" t="e">
        <f t="shared" si="33"/>
        <v>#REF!</v>
      </c>
    </row>
    <row r="90" spans="1:34" s="36" customFormat="1" ht="15.75" customHeight="1" thickBot="1">
      <c r="A90" s="60" t="s">
        <v>189</v>
      </c>
      <c r="B90" s="26">
        <v>1</v>
      </c>
      <c r="C90" s="61" t="s">
        <v>187</v>
      </c>
      <c r="D90" s="62" t="s">
        <v>143</v>
      </c>
      <c r="E90" s="62"/>
      <c r="F90" s="72"/>
      <c r="G90" s="72"/>
      <c r="H90" s="72"/>
      <c r="I90" s="72"/>
      <c r="J90" s="72"/>
      <c r="K90" s="72"/>
      <c r="L90" s="72"/>
      <c r="M90" s="65" t="e">
        <f>#REF!</f>
        <v>#REF!</v>
      </c>
      <c r="N90" s="65" t="e">
        <f>#REF!</f>
        <v>#REF!</v>
      </c>
      <c r="O90" s="65" t="e">
        <f>#REF!</f>
        <v>#REF!</v>
      </c>
      <c r="P90" s="65" t="e">
        <f>#REF!</f>
        <v>#REF!</v>
      </c>
      <c r="Q90" s="65" t="e">
        <f>#REF!</f>
        <v>#REF!</v>
      </c>
      <c r="R90" s="65" t="e">
        <f>#REF!</f>
        <v>#REF!</v>
      </c>
      <c r="S90" s="65" t="e">
        <f>#REF!</f>
        <v>#REF!</v>
      </c>
      <c r="T90" s="65" t="e">
        <f>#REF!</f>
        <v>#REF!</v>
      </c>
      <c r="U90" s="65" t="e">
        <f>#REF!</f>
        <v>#REF!</v>
      </c>
      <c r="V90" s="65" t="e">
        <f>#REF!</f>
        <v>#REF!</v>
      </c>
      <c r="W90" s="38"/>
      <c r="X90" s="38"/>
      <c r="Y90" s="38"/>
      <c r="Z90" s="38"/>
      <c r="AA90" s="75">
        <v>175</v>
      </c>
      <c r="AB90" s="67" t="e">
        <f t="shared" si="34"/>
        <v>#REF!</v>
      </c>
      <c r="AC90" s="68">
        <v>30.6</v>
      </c>
      <c r="AD90" s="69"/>
      <c r="AE90" s="70" t="e">
        <f t="shared" si="35"/>
        <v>#REF!</v>
      </c>
      <c r="AH90" s="36" t="e">
        <f t="shared" si="33"/>
        <v>#REF!</v>
      </c>
    </row>
    <row r="91" spans="1:34" s="36" customFormat="1" ht="15.75" customHeight="1" thickBot="1">
      <c r="A91" s="60" t="s">
        <v>190</v>
      </c>
      <c r="B91" s="26">
        <v>1</v>
      </c>
      <c r="C91" s="61" t="s">
        <v>187</v>
      </c>
      <c r="D91" s="62" t="s">
        <v>143</v>
      </c>
      <c r="E91" s="62"/>
      <c r="F91" s="72"/>
      <c r="G91" s="72"/>
      <c r="H91" s="72"/>
      <c r="I91" s="72"/>
      <c r="J91" s="72"/>
      <c r="K91" s="72"/>
      <c r="L91" s="72"/>
      <c r="M91" s="65" t="e">
        <f>#REF!</f>
        <v>#REF!</v>
      </c>
      <c r="N91" s="65" t="e">
        <f>#REF!</f>
        <v>#REF!</v>
      </c>
      <c r="O91" s="65" t="e">
        <f>#REF!</f>
        <v>#REF!</v>
      </c>
      <c r="P91" s="65" t="e">
        <f>#REF!</f>
        <v>#REF!</v>
      </c>
      <c r="Q91" s="65" t="e">
        <f>#REF!</f>
        <v>#REF!</v>
      </c>
      <c r="R91" s="65" t="e">
        <f>#REF!</f>
        <v>#REF!</v>
      </c>
      <c r="S91" s="65" t="e">
        <f>#REF!</f>
        <v>#REF!</v>
      </c>
      <c r="T91" s="65" t="e">
        <f>#REF!</f>
        <v>#REF!</v>
      </c>
      <c r="U91" s="65" t="e">
        <f>#REF!</f>
        <v>#REF!</v>
      </c>
      <c r="V91" s="65" t="e">
        <f>#REF!</f>
        <v>#REF!</v>
      </c>
      <c r="W91" s="38"/>
      <c r="X91" s="38"/>
      <c r="Y91" s="38"/>
      <c r="Z91" s="38"/>
      <c r="AA91" s="75">
        <v>175</v>
      </c>
      <c r="AB91" s="67" t="e">
        <f t="shared" si="34"/>
        <v>#REF!</v>
      </c>
      <c r="AC91" s="68">
        <v>31.6</v>
      </c>
      <c r="AD91" s="69"/>
      <c r="AE91" s="70" t="e">
        <f t="shared" si="35"/>
        <v>#REF!</v>
      </c>
      <c r="AH91" s="36" t="e">
        <f t="shared" si="33"/>
        <v>#REF!</v>
      </c>
    </row>
    <row r="92" spans="1:34" s="36" customFormat="1" ht="15.75" customHeight="1" thickBot="1">
      <c r="A92" s="60" t="s">
        <v>191</v>
      </c>
      <c r="B92" s="26">
        <v>1</v>
      </c>
      <c r="C92" s="61" t="s">
        <v>187</v>
      </c>
      <c r="D92" s="62" t="s">
        <v>143</v>
      </c>
      <c r="E92" s="62"/>
      <c r="F92" s="72"/>
      <c r="G92" s="72"/>
      <c r="H92" s="72"/>
      <c r="I92" s="72"/>
      <c r="J92" s="72"/>
      <c r="K92" s="72"/>
      <c r="L92" s="72"/>
      <c r="M92" s="65" t="e">
        <f>#REF!</f>
        <v>#REF!</v>
      </c>
      <c r="N92" s="65" t="e">
        <f>#REF!</f>
        <v>#REF!</v>
      </c>
      <c r="O92" s="65" t="e">
        <f>#REF!</f>
        <v>#REF!</v>
      </c>
      <c r="P92" s="65" t="e">
        <f>#REF!</f>
        <v>#REF!</v>
      </c>
      <c r="Q92" s="65" t="e">
        <f>#REF!</f>
        <v>#REF!</v>
      </c>
      <c r="R92" s="65" t="e">
        <f>#REF!</f>
        <v>#REF!</v>
      </c>
      <c r="S92" s="65" t="e">
        <f>#REF!</f>
        <v>#REF!</v>
      </c>
      <c r="T92" s="65" t="e">
        <f>#REF!</f>
        <v>#REF!</v>
      </c>
      <c r="U92" s="65" t="e">
        <f>#REF!</f>
        <v>#REF!</v>
      </c>
      <c r="V92" s="65" t="e">
        <f>#REF!</f>
        <v>#REF!</v>
      </c>
      <c r="W92" s="38"/>
      <c r="X92" s="38"/>
      <c r="Y92" s="38"/>
      <c r="Z92" s="38"/>
      <c r="AA92" s="75">
        <v>245</v>
      </c>
      <c r="AB92" s="67" t="e">
        <f t="shared" si="34"/>
        <v>#REF!</v>
      </c>
      <c r="AC92" s="68">
        <v>32.6</v>
      </c>
      <c r="AD92" s="69"/>
      <c r="AE92" s="70" t="e">
        <f t="shared" si="35"/>
        <v>#REF!</v>
      </c>
      <c r="AH92" s="36" t="e">
        <f t="shared" si="33"/>
        <v>#REF!</v>
      </c>
    </row>
    <row r="93" spans="1:34" s="36" customFormat="1" ht="15.75" customHeight="1" thickBot="1">
      <c r="A93" s="60" t="s">
        <v>192</v>
      </c>
      <c r="B93" s="26">
        <v>1</v>
      </c>
      <c r="C93" s="61" t="s">
        <v>193</v>
      </c>
      <c r="D93" s="62" t="s">
        <v>143</v>
      </c>
      <c r="E93" s="62"/>
      <c r="F93" s="72"/>
      <c r="G93" s="72"/>
      <c r="H93" s="72"/>
      <c r="I93" s="72"/>
      <c r="J93" s="72"/>
      <c r="K93" s="72"/>
      <c r="L93" s="72"/>
      <c r="M93" s="65" t="e">
        <f>#REF!</f>
        <v>#REF!</v>
      </c>
      <c r="N93" s="65" t="e">
        <f>#REF!</f>
        <v>#REF!</v>
      </c>
      <c r="O93" s="65" t="e">
        <f>#REF!</f>
        <v>#REF!</v>
      </c>
      <c r="P93" s="65" t="e">
        <f>#REF!</f>
        <v>#REF!</v>
      </c>
      <c r="Q93" s="65" t="e">
        <f>#REF!</f>
        <v>#REF!</v>
      </c>
      <c r="R93" s="65" t="e">
        <f>#REF!</f>
        <v>#REF!</v>
      </c>
      <c r="S93" s="65" t="e">
        <f>#REF!</f>
        <v>#REF!</v>
      </c>
      <c r="T93" s="65" t="e">
        <f>#REF!</f>
        <v>#REF!</v>
      </c>
      <c r="U93" s="65" t="e">
        <f>#REF!</f>
        <v>#REF!</v>
      </c>
      <c r="V93" s="65" t="e">
        <f>#REF!</f>
        <v>#REF!</v>
      </c>
      <c r="W93" s="38"/>
      <c r="X93" s="38"/>
      <c r="Y93" s="38"/>
      <c r="Z93" s="38"/>
      <c r="AA93" s="75">
        <v>185</v>
      </c>
      <c r="AB93" s="67" t="e">
        <f t="shared" si="34"/>
        <v>#REF!</v>
      </c>
      <c r="AC93" s="68">
        <v>33.6</v>
      </c>
      <c r="AD93" s="69"/>
      <c r="AE93" s="70" t="e">
        <f t="shared" si="35"/>
        <v>#REF!</v>
      </c>
      <c r="AH93" s="36" t="e">
        <f t="shared" si="33"/>
        <v>#REF!</v>
      </c>
    </row>
    <row r="94" spans="1:34" s="36" customFormat="1" ht="15.75" customHeight="1" thickBot="1">
      <c r="A94" s="60" t="s">
        <v>194</v>
      </c>
      <c r="B94" s="26">
        <v>1</v>
      </c>
      <c r="C94" s="61" t="s">
        <v>193</v>
      </c>
      <c r="D94" s="62" t="s">
        <v>143</v>
      </c>
      <c r="E94" s="62"/>
      <c r="F94" s="72"/>
      <c r="G94" s="72"/>
      <c r="H94" s="72"/>
      <c r="I94" s="72"/>
      <c r="J94" s="72"/>
      <c r="K94" s="72"/>
      <c r="L94" s="72"/>
      <c r="M94" s="65" t="e">
        <f>#REF!</f>
        <v>#REF!</v>
      </c>
      <c r="N94" s="65" t="e">
        <f>#REF!</f>
        <v>#REF!</v>
      </c>
      <c r="O94" s="65" t="e">
        <f>#REF!</f>
        <v>#REF!</v>
      </c>
      <c r="P94" s="65" t="e">
        <f>#REF!</f>
        <v>#REF!</v>
      </c>
      <c r="Q94" s="65" t="e">
        <f>#REF!</f>
        <v>#REF!</v>
      </c>
      <c r="R94" s="65" t="e">
        <f>#REF!</f>
        <v>#REF!</v>
      </c>
      <c r="S94" s="65" t="e">
        <f>#REF!</f>
        <v>#REF!</v>
      </c>
      <c r="T94" s="65" t="e">
        <f>#REF!</f>
        <v>#REF!</v>
      </c>
      <c r="U94" s="65" t="e">
        <f>#REF!</f>
        <v>#REF!</v>
      </c>
      <c r="V94" s="65" t="e">
        <f>#REF!</f>
        <v>#REF!</v>
      </c>
      <c r="W94" s="38"/>
      <c r="X94" s="38"/>
      <c r="Y94" s="38"/>
      <c r="Z94" s="38"/>
      <c r="AA94" s="75">
        <v>255</v>
      </c>
      <c r="AB94" s="67" t="e">
        <f t="shared" si="34"/>
        <v>#REF!</v>
      </c>
      <c r="AC94" s="68">
        <v>34.6</v>
      </c>
      <c r="AD94" s="69"/>
      <c r="AE94" s="70" t="e">
        <f t="shared" si="35"/>
        <v>#REF!</v>
      </c>
      <c r="AH94" s="36" t="e">
        <f t="shared" si="33"/>
        <v>#REF!</v>
      </c>
    </row>
    <row r="95" spans="1:34" s="36" customFormat="1" ht="15.75" customHeight="1" thickBot="1">
      <c r="A95" s="60" t="s">
        <v>195</v>
      </c>
      <c r="B95" s="26">
        <v>1</v>
      </c>
      <c r="C95" s="61" t="s">
        <v>193</v>
      </c>
      <c r="D95" s="62" t="s">
        <v>143</v>
      </c>
      <c r="E95" s="62"/>
      <c r="F95" s="72"/>
      <c r="G95" s="72"/>
      <c r="H95" s="72"/>
      <c r="I95" s="72"/>
      <c r="J95" s="72"/>
      <c r="K95" s="72"/>
      <c r="L95" s="72"/>
      <c r="M95" s="65" t="e">
        <f>#REF!</f>
        <v>#REF!</v>
      </c>
      <c r="N95" s="65" t="e">
        <f>#REF!</f>
        <v>#REF!</v>
      </c>
      <c r="O95" s="65" t="e">
        <f>#REF!</f>
        <v>#REF!</v>
      </c>
      <c r="P95" s="65" t="e">
        <f>#REF!</f>
        <v>#REF!</v>
      </c>
      <c r="Q95" s="65" t="e">
        <f>#REF!</f>
        <v>#REF!</v>
      </c>
      <c r="R95" s="65" t="e">
        <f>#REF!</f>
        <v>#REF!</v>
      </c>
      <c r="S95" s="65" t="e">
        <f>#REF!</f>
        <v>#REF!</v>
      </c>
      <c r="T95" s="65" t="e">
        <f>#REF!</f>
        <v>#REF!</v>
      </c>
      <c r="U95" s="65" t="e">
        <f>#REF!</f>
        <v>#REF!</v>
      </c>
      <c r="V95" s="65" t="e">
        <f>#REF!</f>
        <v>#REF!</v>
      </c>
      <c r="W95" s="38"/>
      <c r="X95" s="38"/>
      <c r="Y95" s="38"/>
      <c r="Z95" s="38"/>
      <c r="AA95" s="75">
        <v>185</v>
      </c>
      <c r="AB95" s="67" t="e">
        <f t="shared" si="34"/>
        <v>#REF!</v>
      </c>
      <c r="AC95" s="68">
        <v>35.6</v>
      </c>
      <c r="AD95" s="69"/>
      <c r="AE95" s="70" t="e">
        <f t="shared" si="35"/>
        <v>#REF!</v>
      </c>
      <c r="AH95" s="36" t="e">
        <f t="shared" si="33"/>
        <v>#REF!</v>
      </c>
    </row>
    <row r="96" spans="1:34" s="36" customFormat="1" ht="15.75" customHeight="1" thickBot="1">
      <c r="A96" s="60" t="s">
        <v>196</v>
      </c>
      <c r="B96" s="26">
        <v>1</v>
      </c>
      <c r="C96" s="61" t="s">
        <v>193</v>
      </c>
      <c r="D96" s="62" t="s">
        <v>143</v>
      </c>
      <c r="E96" s="62"/>
      <c r="F96" s="72"/>
      <c r="G96" s="72"/>
      <c r="H96" s="72"/>
      <c r="I96" s="72"/>
      <c r="J96" s="72"/>
      <c r="K96" s="72"/>
      <c r="L96" s="72"/>
      <c r="M96" s="65" t="e">
        <f>#REF!</f>
        <v>#REF!</v>
      </c>
      <c r="N96" s="65" t="e">
        <f>#REF!</f>
        <v>#REF!</v>
      </c>
      <c r="O96" s="65" t="e">
        <f>#REF!</f>
        <v>#REF!</v>
      </c>
      <c r="P96" s="65" t="e">
        <f>#REF!</f>
        <v>#REF!</v>
      </c>
      <c r="Q96" s="65" t="e">
        <f>#REF!</f>
        <v>#REF!</v>
      </c>
      <c r="R96" s="65" t="e">
        <f>#REF!</f>
        <v>#REF!</v>
      </c>
      <c r="S96" s="65" t="e">
        <f>#REF!</f>
        <v>#REF!</v>
      </c>
      <c r="T96" s="65" t="e">
        <f>#REF!</f>
        <v>#REF!</v>
      </c>
      <c r="U96" s="65" t="e">
        <f>#REF!</f>
        <v>#REF!</v>
      </c>
      <c r="V96" s="65" t="e">
        <f>#REF!</f>
        <v>#REF!</v>
      </c>
      <c r="W96" s="38"/>
      <c r="X96" s="38"/>
      <c r="Y96" s="38"/>
      <c r="Z96" s="38"/>
      <c r="AA96" s="75">
        <v>255</v>
      </c>
      <c r="AB96" s="67" t="e">
        <f t="shared" si="34"/>
        <v>#REF!</v>
      </c>
      <c r="AC96" s="68">
        <v>36.6</v>
      </c>
      <c r="AD96" s="69"/>
      <c r="AE96" s="70" t="e">
        <f t="shared" si="35"/>
        <v>#REF!</v>
      </c>
      <c r="AH96" s="36" t="e">
        <f t="shared" si="33"/>
        <v>#REF!</v>
      </c>
    </row>
    <row r="97" spans="1:76" s="36" customFormat="1" ht="15.75" customHeight="1" thickBot="1">
      <c r="A97" s="60" t="s">
        <v>197</v>
      </c>
      <c r="B97" s="26">
        <v>1</v>
      </c>
      <c r="C97" s="61" t="s">
        <v>193</v>
      </c>
      <c r="D97" s="62" t="s">
        <v>143</v>
      </c>
      <c r="E97" s="62"/>
      <c r="F97" s="72"/>
      <c r="G97" s="72"/>
      <c r="H97" s="72"/>
      <c r="I97" s="72"/>
      <c r="J97" s="72"/>
      <c r="K97" s="72"/>
      <c r="L97" s="72"/>
      <c r="M97" s="65" t="e">
        <f>#REF!</f>
        <v>#REF!</v>
      </c>
      <c r="N97" s="65" t="e">
        <f>#REF!</f>
        <v>#REF!</v>
      </c>
      <c r="O97" s="65" t="e">
        <f>#REF!</f>
        <v>#REF!</v>
      </c>
      <c r="P97" s="65" t="e">
        <f>#REF!</f>
        <v>#REF!</v>
      </c>
      <c r="Q97" s="65" t="e">
        <f>#REF!</f>
        <v>#REF!</v>
      </c>
      <c r="R97" s="65" t="e">
        <f>#REF!</f>
        <v>#REF!</v>
      </c>
      <c r="S97" s="65" t="e">
        <f>#REF!</f>
        <v>#REF!</v>
      </c>
      <c r="T97" s="65" t="e">
        <f>#REF!</f>
        <v>#REF!</v>
      </c>
      <c r="U97" s="65" t="e">
        <f>#REF!</f>
        <v>#REF!</v>
      </c>
      <c r="V97" s="65" t="e">
        <f>#REF!</f>
        <v>#REF!</v>
      </c>
      <c r="W97" s="38"/>
      <c r="X97" s="38"/>
      <c r="Y97" s="38"/>
      <c r="Z97" s="38"/>
      <c r="AA97" s="75">
        <v>185</v>
      </c>
      <c r="AB97" s="67" t="e">
        <f t="shared" si="34"/>
        <v>#REF!</v>
      </c>
      <c r="AC97" s="68">
        <v>37.6</v>
      </c>
      <c r="AD97" s="69"/>
      <c r="AE97" s="70" t="e">
        <f t="shared" si="35"/>
        <v>#REF!</v>
      </c>
      <c r="AH97" s="36" t="e">
        <f t="shared" si="33"/>
        <v>#REF!</v>
      </c>
    </row>
    <row r="98" spans="1:76" s="36" customFormat="1" ht="15.75" customHeight="1" thickBot="1">
      <c r="A98" s="60" t="s">
        <v>198</v>
      </c>
      <c r="B98" s="26">
        <v>1</v>
      </c>
      <c r="C98" s="61" t="s">
        <v>193</v>
      </c>
      <c r="D98" s="62" t="s">
        <v>143</v>
      </c>
      <c r="E98" s="62"/>
      <c r="F98" s="72"/>
      <c r="G98" s="72"/>
      <c r="H98" s="72"/>
      <c r="I98" s="72"/>
      <c r="J98" s="72"/>
      <c r="K98" s="72"/>
      <c r="L98" s="72"/>
      <c r="M98" s="65" t="e">
        <f>#REF!</f>
        <v>#REF!</v>
      </c>
      <c r="N98" s="65" t="e">
        <f>#REF!</f>
        <v>#REF!</v>
      </c>
      <c r="O98" s="65" t="e">
        <f>#REF!</f>
        <v>#REF!</v>
      </c>
      <c r="P98" s="65" t="e">
        <f>#REF!</f>
        <v>#REF!</v>
      </c>
      <c r="Q98" s="65" t="e">
        <f>#REF!</f>
        <v>#REF!</v>
      </c>
      <c r="R98" s="65" t="e">
        <f>#REF!</f>
        <v>#REF!</v>
      </c>
      <c r="S98" s="65" t="e">
        <f>#REF!</f>
        <v>#REF!</v>
      </c>
      <c r="T98" s="65" t="e">
        <f>#REF!</f>
        <v>#REF!</v>
      </c>
      <c r="U98" s="65" t="e">
        <f>#REF!</f>
        <v>#REF!</v>
      </c>
      <c r="V98" s="65" t="e">
        <f>#REF!</f>
        <v>#REF!</v>
      </c>
      <c r="W98" s="38"/>
      <c r="X98" s="38"/>
      <c r="Y98" s="38"/>
      <c r="Z98" s="38"/>
      <c r="AA98" s="75">
        <v>255</v>
      </c>
      <c r="AB98" s="67" t="e">
        <f t="shared" si="34"/>
        <v>#REF!</v>
      </c>
      <c r="AC98" s="68">
        <v>38.6</v>
      </c>
      <c r="AD98" s="69"/>
      <c r="AE98" s="70" t="e">
        <f t="shared" si="35"/>
        <v>#REF!</v>
      </c>
      <c r="AH98" s="36" t="e">
        <f t="shared" si="33"/>
        <v>#REF!</v>
      </c>
    </row>
    <row r="99" spans="1:76" s="36" customFormat="1" ht="15.75" customHeight="1" thickBot="1">
      <c r="A99" s="60" t="s">
        <v>199</v>
      </c>
      <c r="B99" s="26">
        <v>1</v>
      </c>
      <c r="C99" s="61" t="s">
        <v>200</v>
      </c>
      <c r="D99" s="62" t="s">
        <v>143</v>
      </c>
      <c r="E99" s="62"/>
      <c r="F99" s="72"/>
      <c r="G99" s="72"/>
      <c r="H99" s="72"/>
      <c r="I99" s="72"/>
      <c r="J99" s="72"/>
      <c r="K99" s="72"/>
      <c r="L99" s="72"/>
      <c r="M99" s="65" t="e">
        <f>#REF!</f>
        <v>#REF!</v>
      </c>
      <c r="N99" s="65" t="e">
        <f>#REF!</f>
        <v>#REF!</v>
      </c>
      <c r="O99" s="65" t="e">
        <f>#REF!</f>
        <v>#REF!</v>
      </c>
      <c r="P99" s="65" t="e">
        <f>#REF!</f>
        <v>#REF!</v>
      </c>
      <c r="Q99" s="65" t="e">
        <f>#REF!</f>
        <v>#REF!</v>
      </c>
      <c r="R99" s="65" t="e">
        <f>#REF!</f>
        <v>#REF!</v>
      </c>
      <c r="S99" s="65" t="e">
        <f>#REF!</f>
        <v>#REF!</v>
      </c>
      <c r="T99" s="65" t="e">
        <f>#REF!</f>
        <v>#REF!</v>
      </c>
      <c r="U99" s="65" t="e">
        <f>#REF!</f>
        <v>#REF!</v>
      </c>
      <c r="V99" s="65" t="e">
        <f>#REF!</f>
        <v>#REF!</v>
      </c>
      <c r="W99" s="38"/>
      <c r="X99" s="38"/>
      <c r="Y99" s="38"/>
      <c r="Z99" s="38"/>
      <c r="AA99" s="75">
        <v>205</v>
      </c>
      <c r="AB99" s="67" t="e">
        <f t="shared" si="34"/>
        <v>#REF!</v>
      </c>
      <c r="AC99" s="68">
        <v>39.6</v>
      </c>
      <c r="AD99" s="69"/>
      <c r="AE99" s="70" t="e">
        <f t="shared" si="35"/>
        <v>#REF!</v>
      </c>
      <c r="AH99" s="36" t="e">
        <f t="shared" si="33"/>
        <v>#REF!</v>
      </c>
    </row>
    <row r="100" spans="1:76" s="36" customFormat="1" ht="15.75" customHeight="1" thickBot="1">
      <c r="A100" s="60" t="s">
        <v>201</v>
      </c>
      <c r="B100" s="26">
        <v>1</v>
      </c>
      <c r="C100" s="61" t="s">
        <v>200</v>
      </c>
      <c r="D100" s="62" t="s">
        <v>143</v>
      </c>
      <c r="E100" s="62"/>
      <c r="F100" s="72"/>
      <c r="G100" s="72"/>
      <c r="H100" s="72"/>
      <c r="I100" s="72"/>
      <c r="J100" s="72"/>
      <c r="K100" s="72"/>
      <c r="L100" s="72"/>
      <c r="M100" s="65" t="e">
        <f>#REF!</f>
        <v>#REF!</v>
      </c>
      <c r="N100" s="65" t="e">
        <f>#REF!</f>
        <v>#REF!</v>
      </c>
      <c r="O100" s="65" t="e">
        <f>#REF!</f>
        <v>#REF!</v>
      </c>
      <c r="P100" s="65" t="e">
        <f>#REF!</f>
        <v>#REF!</v>
      </c>
      <c r="Q100" s="65" t="e">
        <f>#REF!</f>
        <v>#REF!</v>
      </c>
      <c r="R100" s="65" t="e">
        <f>#REF!</f>
        <v>#REF!</v>
      </c>
      <c r="S100" s="65" t="e">
        <f>#REF!</f>
        <v>#REF!</v>
      </c>
      <c r="T100" s="65" t="e">
        <f>#REF!</f>
        <v>#REF!</v>
      </c>
      <c r="U100" s="65" t="e">
        <f>#REF!</f>
        <v>#REF!</v>
      </c>
      <c r="V100" s="65" t="e">
        <f>#REF!</f>
        <v>#REF!</v>
      </c>
      <c r="W100" s="38"/>
      <c r="X100" s="38"/>
      <c r="Y100" s="38"/>
      <c r="Z100" s="38"/>
      <c r="AA100" s="75">
        <v>275</v>
      </c>
      <c r="AB100" s="67" t="e">
        <f t="shared" si="34"/>
        <v>#REF!</v>
      </c>
      <c r="AC100" s="68">
        <v>40.6</v>
      </c>
      <c r="AD100" s="69"/>
      <c r="AE100" s="70" t="e">
        <f t="shared" si="35"/>
        <v>#REF!</v>
      </c>
      <c r="AH100" s="36" t="e">
        <f t="shared" si="33"/>
        <v>#REF!</v>
      </c>
    </row>
    <row r="101" spans="1:76" s="36" customFormat="1" ht="15.75" customHeight="1" thickBot="1">
      <c r="A101" s="60" t="s">
        <v>202</v>
      </c>
      <c r="B101" s="26">
        <v>1</v>
      </c>
      <c r="C101" s="61" t="s">
        <v>200</v>
      </c>
      <c r="D101" s="62" t="s">
        <v>143</v>
      </c>
      <c r="E101" s="62"/>
      <c r="F101" s="72"/>
      <c r="G101" s="72"/>
      <c r="H101" s="72"/>
      <c r="I101" s="72"/>
      <c r="J101" s="72"/>
      <c r="K101" s="72"/>
      <c r="L101" s="72"/>
      <c r="M101" s="65" t="e">
        <f>#REF!</f>
        <v>#REF!</v>
      </c>
      <c r="N101" s="65" t="e">
        <f>#REF!</f>
        <v>#REF!</v>
      </c>
      <c r="O101" s="65" t="e">
        <f>#REF!</f>
        <v>#REF!</v>
      </c>
      <c r="P101" s="65" t="e">
        <f>#REF!</f>
        <v>#REF!</v>
      </c>
      <c r="Q101" s="65" t="e">
        <f>#REF!</f>
        <v>#REF!</v>
      </c>
      <c r="R101" s="65" t="e">
        <f>#REF!</f>
        <v>#REF!</v>
      </c>
      <c r="S101" s="65" t="e">
        <f>#REF!</f>
        <v>#REF!</v>
      </c>
      <c r="T101" s="65" t="e">
        <f>#REF!</f>
        <v>#REF!</v>
      </c>
      <c r="U101" s="65" t="e">
        <f>#REF!</f>
        <v>#REF!</v>
      </c>
      <c r="V101" s="65" t="e">
        <f>#REF!</f>
        <v>#REF!</v>
      </c>
      <c r="W101" s="38"/>
      <c r="X101" s="38"/>
      <c r="Y101" s="38"/>
      <c r="Z101" s="38"/>
      <c r="AA101" s="75">
        <v>205</v>
      </c>
      <c r="AB101" s="67" t="e">
        <f t="shared" si="34"/>
        <v>#REF!</v>
      </c>
      <c r="AC101" s="68">
        <v>41.6</v>
      </c>
      <c r="AD101" s="69"/>
      <c r="AE101" s="70" t="e">
        <f t="shared" si="35"/>
        <v>#REF!</v>
      </c>
      <c r="AH101" s="36" t="e">
        <f t="shared" si="33"/>
        <v>#REF!</v>
      </c>
    </row>
    <row r="102" spans="1:76" s="36" customFormat="1" ht="15.75" customHeight="1" thickBot="1">
      <c r="A102" s="60" t="s">
        <v>203</v>
      </c>
      <c r="B102" s="26">
        <v>1</v>
      </c>
      <c r="C102" s="61" t="s">
        <v>200</v>
      </c>
      <c r="D102" s="62" t="s">
        <v>143</v>
      </c>
      <c r="E102" s="62"/>
      <c r="F102" s="72"/>
      <c r="G102" s="72"/>
      <c r="H102" s="72"/>
      <c r="I102" s="72"/>
      <c r="J102" s="72"/>
      <c r="K102" s="72"/>
      <c r="L102" s="72"/>
      <c r="M102" s="65" t="e">
        <f>#REF!</f>
        <v>#REF!</v>
      </c>
      <c r="N102" s="65" t="e">
        <f>#REF!</f>
        <v>#REF!</v>
      </c>
      <c r="O102" s="65" t="e">
        <f>#REF!</f>
        <v>#REF!</v>
      </c>
      <c r="P102" s="65" t="e">
        <f>#REF!</f>
        <v>#REF!</v>
      </c>
      <c r="Q102" s="65" t="e">
        <f>#REF!</f>
        <v>#REF!</v>
      </c>
      <c r="R102" s="65" t="e">
        <f>#REF!</f>
        <v>#REF!</v>
      </c>
      <c r="S102" s="65" t="e">
        <f>#REF!</f>
        <v>#REF!</v>
      </c>
      <c r="T102" s="65" t="e">
        <f>#REF!</f>
        <v>#REF!</v>
      </c>
      <c r="U102" s="65" t="e">
        <f>#REF!</f>
        <v>#REF!</v>
      </c>
      <c r="V102" s="65" t="e">
        <f>#REF!</f>
        <v>#REF!</v>
      </c>
      <c r="W102" s="38"/>
      <c r="X102" s="38"/>
      <c r="Y102" s="38"/>
      <c r="Z102" s="38"/>
      <c r="AA102" s="75">
        <v>275</v>
      </c>
      <c r="AB102" s="67" t="e">
        <f t="shared" si="34"/>
        <v>#REF!</v>
      </c>
      <c r="AC102" s="68">
        <v>42.6</v>
      </c>
      <c r="AD102" s="69"/>
      <c r="AE102" s="70" t="e">
        <f t="shared" si="35"/>
        <v>#REF!</v>
      </c>
      <c r="AH102" s="36" t="e">
        <f t="shared" si="33"/>
        <v>#REF!</v>
      </c>
    </row>
    <row r="103" spans="1:76" s="36" customFormat="1" ht="15.75" customHeight="1" thickBot="1">
      <c r="A103" s="60" t="s">
        <v>204</v>
      </c>
      <c r="B103" s="26">
        <v>1</v>
      </c>
      <c r="C103" s="61" t="s">
        <v>200</v>
      </c>
      <c r="D103" s="62" t="s">
        <v>143</v>
      </c>
      <c r="E103" s="62"/>
      <c r="F103" s="72"/>
      <c r="G103" s="72"/>
      <c r="H103" s="72"/>
      <c r="I103" s="72"/>
      <c r="J103" s="72"/>
      <c r="K103" s="72"/>
      <c r="L103" s="72"/>
      <c r="M103" s="65" t="e">
        <f>#REF!</f>
        <v>#REF!</v>
      </c>
      <c r="N103" s="65" t="e">
        <f>#REF!</f>
        <v>#REF!</v>
      </c>
      <c r="O103" s="65" t="e">
        <f>#REF!</f>
        <v>#REF!</v>
      </c>
      <c r="P103" s="65" t="e">
        <f>#REF!</f>
        <v>#REF!</v>
      </c>
      <c r="Q103" s="65" t="e">
        <f>#REF!</f>
        <v>#REF!</v>
      </c>
      <c r="R103" s="65" t="e">
        <f>#REF!</f>
        <v>#REF!</v>
      </c>
      <c r="S103" s="65" t="e">
        <f>#REF!</f>
        <v>#REF!</v>
      </c>
      <c r="T103" s="65" t="e">
        <f>#REF!</f>
        <v>#REF!</v>
      </c>
      <c r="U103" s="65" t="e">
        <f>#REF!</f>
        <v>#REF!</v>
      </c>
      <c r="V103" s="65" t="e">
        <f>#REF!</f>
        <v>#REF!</v>
      </c>
      <c r="W103" s="38"/>
      <c r="X103" s="38"/>
      <c r="Y103" s="38"/>
      <c r="Z103" s="38"/>
      <c r="AA103" s="75">
        <v>205</v>
      </c>
      <c r="AB103" s="67" t="e">
        <f t="shared" si="34"/>
        <v>#REF!</v>
      </c>
      <c r="AC103" s="68">
        <v>43.6</v>
      </c>
      <c r="AD103" s="69"/>
      <c r="AE103" s="70" t="e">
        <f t="shared" si="35"/>
        <v>#REF!</v>
      </c>
      <c r="AH103" s="36" t="e">
        <f t="shared" si="33"/>
        <v>#REF!</v>
      </c>
    </row>
    <row r="104" spans="1:76" s="36" customFormat="1" ht="15.75" customHeight="1" thickBot="1">
      <c r="A104" s="60" t="s">
        <v>205</v>
      </c>
      <c r="B104" s="26">
        <v>1</v>
      </c>
      <c r="C104" s="61" t="s">
        <v>200</v>
      </c>
      <c r="D104" s="62" t="s">
        <v>143</v>
      </c>
      <c r="E104" s="62"/>
      <c r="F104" s="72"/>
      <c r="G104" s="72"/>
      <c r="H104" s="72"/>
      <c r="I104" s="72"/>
      <c r="J104" s="72"/>
      <c r="K104" s="72"/>
      <c r="L104" s="72"/>
      <c r="M104" s="65" t="e">
        <f>#REF!</f>
        <v>#REF!</v>
      </c>
      <c r="N104" s="65" t="e">
        <f>#REF!</f>
        <v>#REF!</v>
      </c>
      <c r="O104" s="65" t="e">
        <f>#REF!</f>
        <v>#REF!</v>
      </c>
      <c r="P104" s="65" t="e">
        <f>#REF!</f>
        <v>#REF!</v>
      </c>
      <c r="Q104" s="65" t="e">
        <f>#REF!</f>
        <v>#REF!</v>
      </c>
      <c r="R104" s="65" t="e">
        <f>#REF!</f>
        <v>#REF!</v>
      </c>
      <c r="S104" s="65" t="e">
        <f>#REF!</f>
        <v>#REF!</v>
      </c>
      <c r="T104" s="65" t="e">
        <f>#REF!</f>
        <v>#REF!</v>
      </c>
      <c r="U104" s="65" t="e">
        <f>#REF!</f>
        <v>#REF!</v>
      </c>
      <c r="V104" s="65" t="e">
        <f>#REF!</f>
        <v>#REF!</v>
      </c>
      <c r="W104" s="38"/>
      <c r="X104" s="38"/>
      <c r="Y104" s="38"/>
      <c r="Z104" s="38"/>
      <c r="AA104" s="75">
        <v>275</v>
      </c>
      <c r="AB104" s="67" t="e">
        <f t="shared" si="34"/>
        <v>#REF!</v>
      </c>
      <c r="AC104" s="68">
        <v>44.6</v>
      </c>
      <c r="AD104" s="69"/>
      <c r="AE104" s="70" t="e">
        <f t="shared" si="35"/>
        <v>#REF!</v>
      </c>
      <c r="AH104" s="36" t="e">
        <f t="shared" si="33"/>
        <v>#REF!</v>
      </c>
    </row>
    <row r="105" spans="1:76" ht="25.2" thickBot="1">
      <c r="A105" s="4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4"/>
      <c r="AB105" s="4"/>
      <c r="AC105" s="2"/>
      <c r="AD105" s="2"/>
      <c r="AE105" s="2"/>
      <c r="AF105" s="2"/>
      <c r="AG105" s="2"/>
      <c r="AH105" s="36">
        <f t="shared" si="33"/>
        <v>0</v>
      </c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77" t="s">
        <v>397</v>
      </c>
      <c r="BD105" s="577"/>
      <c r="BE105" s="577"/>
      <c r="BF105" s="577"/>
      <c r="BG105" s="577"/>
      <c r="BH105" s="577"/>
      <c r="BI105" s="577"/>
      <c r="BJ105" s="577"/>
      <c r="BK105" s="577"/>
      <c r="BL105" s="577"/>
      <c r="BM105" s="577"/>
      <c r="BN105" s="577"/>
      <c r="BO105" s="577"/>
      <c r="BP105" s="577"/>
      <c r="BQ105" s="577"/>
      <c r="BR105" s="577"/>
      <c r="BS105" s="577"/>
      <c r="BT105" s="577"/>
      <c r="BU105" s="577"/>
      <c r="BV105" s="577"/>
      <c r="BW105" s="577"/>
    </row>
    <row r="106" spans="1:76" s="51" customFormat="1" ht="57.75" customHeight="1" thickBot="1">
      <c r="A106" s="107" t="s">
        <v>206</v>
      </c>
      <c r="B106" s="108" t="s">
        <v>3</v>
      </c>
      <c r="C106" s="108" t="s">
        <v>4</v>
      </c>
      <c r="D106" s="108" t="s">
        <v>5</v>
      </c>
      <c r="E106" s="108" t="s">
        <v>253</v>
      </c>
      <c r="F106" s="108" t="s">
        <v>88</v>
      </c>
      <c r="G106" s="108" t="s">
        <v>89</v>
      </c>
      <c r="H106" s="108" t="s">
        <v>90</v>
      </c>
      <c r="I106" s="108" t="s">
        <v>91</v>
      </c>
      <c r="J106" s="108" t="s">
        <v>92</v>
      </c>
      <c r="K106" s="108" t="s">
        <v>93</v>
      </c>
      <c r="L106" s="108" t="s">
        <v>94</v>
      </c>
      <c r="M106" s="109" t="s">
        <v>7</v>
      </c>
      <c r="N106" s="110" t="s">
        <v>8</v>
      </c>
      <c r="O106" s="111" t="s">
        <v>1459</v>
      </c>
      <c r="P106" s="111" t="s">
        <v>9</v>
      </c>
      <c r="Q106" s="112" t="s">
        <v>10</v>
      </c>
      <c r="R106" s="113" t="s">
        <v>11</v>
      </c>
      <c r="S106" s="114" t="s">
        <v>12</v>
      </c>
      <c r="T106" s="115" t="s">
        <v>1460</v>
      </c>
      <c r="U106" s="115" t="s">
        <v>13</v>
      </c>
      <c r="V106" s="116" t="s">
        <v>14</v>
      </c>
      <c r="W106" s="117" t="s">
        <v>15</v>
      </c>
      <c r="X106" s="118" t="s">
        <v>16</v>
      </c>
      <c r="Y106" s="119" t="s">
        <v>105</v>
      </c>
      <c r="Z106" s="120" t="s">
        <v>106</v>
      </c>
      <c r="AA106" s="121" t="s">
        <v>107</v>
      </c>
      <c r="AB106" s="122" t="s">
        <v>108</v>
      </c>
      <c r="AC106" s="123" t="s">
        <v>256</v>
      </c>
      <c r="AD106" s="123" t="s">
        <v>18</v>
      </c>
      <c r="AE106" s="124" t="s">
        <v>19</v>
      </c>
      <c r="AF106" s="124" t="s">
        <v>20</v>
      </c>
      <c r="AG106" s="125" t="s">
        <v>21</v>
      </c>
      <c r="AH106" s="36"/>
      <c r="AI106" s="5" t="s">
        <v>26</v>
      </c>
      <c r="AJ106" s="5" t="s">
        <v>27</v>
      </c>
      <c r="AK106" s="5" t="s">
        <v>28</v>
      </c>
      <c r="AL106" s="5" t="s">
        <v>29</v>
      </c>
      <c r="AM106" s="5" t="s">
        <v>30</v>
      </c>
      <c r="AN106" s="5" t="s">
        <v>31</v>
      </c>
      <c r="AO106" s="5" t="s">
        <v>32</v>
      </c>
      <c r="AP106" s="5" t="s">
        <v>33</v>
      </c>
      <c r="AQ106" s="5" t="s">
        <v>34</v>
      </c>
      <c r="AR106" s="5" t="s">
        <v>35</v>
      </c>
      <c r="AS106" s="5" t="s">
        <v>36</v>
      </c>
      <c r="AT106" s="5" t="s">
        <v>1452</v>
      </c>
      <c r="AU106" s="5" t="s">
        <v>37</v>
      </c>
      <c r="AV106" s="5" t="s">
        <v>38</v>
      </c>
      <c r="AW106" s="5" t="s">
        <v>39</v>
      </c>
      <c r="AX106" s="5" t="s">
        <v>41</v>
      </c>
      <c r="AY106" s="5" t="s">
        <v>398</v>
      </c>
      <c r="AZ106" s="5" t="s">
        <v>392</v>
      </c>
      <c r="BA106" s="5" t="s">
        <v>393</v>
      </c>
      <c r="BB106" s="5" t="s">
        <v>394</v>
      </c>
      <c r="BC106" s="5" t="s">
        <v>395</v>
      </c>
      <c r="BD106" s="172" t="s">
        <v>26</v>
      </c>
      <c r="BE106" s="172" t="s">
        <v>27</v>
      </c>
      <c r="BF106" s="172" t="s">
        <v>28</v>
      </c>
      <c r="BG106" s="172" t="s">
        <v>29</v>
      </c>
      <c r="BH106" s="172" t="s">
        <v>30</v>
      </c>
      <c r="BI106" s="172" t="s">
        <v>31</v>
      </c>
      <c r="BJ106" s="172" t="s">
        <v>32</v>
      </c>
      <c r="BK106" s="172" t="s">
        <v>33</v>
      </c>
      <c r="BL106" s="172" t="s">
        <v>34</v>
      </c>
      <c r="BM106" s="172" t="s">
        <v>35</v>
      </c>
      <c r="BN106" s="172" t="s">
        <v>36</v>
      </c>
      <c r="BO106" s="172" t="s">
        <v>1452</v>
      </c>
      <c r="BP106" s="172" t="s">
        <v>37</v>
      </c>
      <c r="BQ106" s="172" t="s">
        <v>38</v>
      </c>
      <c r="BR106" s="172" t="s">
        <v>39</v>
      </c>
      <c r="BS106" s="172" t="s">
        <v>41</v>
      </c>
      <c r="BT106" s="172" t="s">
        <v>398</v>
      </c>
      <c r="BU106" s="172" t="s">
        <v>392</v>
      </c>
      <c r="BV106" s="172" t="s">
        <v>393</v>
      </c>
      <c r="BW106" s="172" t="s">
        <v>394</v>
      </c>
      <c r="BX106" s="172" t="s">
        <v>395</v>
      </c>
    </row>
    <row r="107" spans="1:76" s="36" customFormat="1" ht="13.95" customHeight="1" thickBot="1">
      <c r="A107" s="127" t="s">
        <v>769</v>
      </c>
      <c r="B107" s="101">
        <v>50</v>
      </c>
      <c r="C107" s="102" t="s">
        <v>88</v>
      </c>
      <c r="D107" s="103" t="s">
        <v>254</v>
      </c>
      <c r="E107" s="103"/>
      <c r="F107" s="105">
        <v>50</v>
      </c>
      <c r="G107" s="105"/>
      <c r="H107" s="105"/>
      <c r="I107" s="105"/>
      <c r="J107" s="105"/>
      <c r="K107" s="105"/>
      <c r="L107" s="128"/>
      <c r="M107" s="128" t="e">
        <f>#REF!</f>
        <v>#REF!</v>
      </c>
      <c r="N107" s="128" t="e">
        <f>#REF!</f>
        <v>#REF!</v>
      </c>
      <c r="O107" s="128" t="e">
        <f>#REF!</f>
        <v>#REF!</v>
      </c>
      <c r="P107" s="128" t="e">
        <f>#REF!</f>
        <v>#REF!</v>
      </c>
      <c r="Q107" s="128" t="e">
        <f>#REF!</f>
        <v>#REF!</v>
      </c>
      <c r="R107" s="128" t="e">
        <f>#REF!</f>
        <v>#REF!</v>
      </c>
      <c r="S107" s="128" t="e">
        <f>#REF!</f>
        <v>#REF!</v>
      </c>
      <c r="T107" s="128" t="e">
        <f>#REF!</f>
        <v>#REF!</v>
      </c>
      <c r="U107" s="128" t="e">
        <f>#REF!</f>
        <v>#REF!</v>
      </c>
      <c r="V107" s="128" t="e">
        <f>#REF!</f>
        <v>#REF!</v>
      </c>
      <c r="W107" s="128" t="e">
        <f>#REF!</f>
        <v>#REF!</v>
      </c>
      <c r="X107" s="128" t="e">
        <f>#REF!</f>
        <v>#REF!</v>
      </c>
      <c r="Y107" s="128" t="e">
        <f>#REF!</f>
        <v>#REF!</v>
      </c>
      <c r="Z107" s="128" t="e">
        <f>#REF!</f>
        <v>#REF!</v>
      </c>
      <c r="AA107" s="128" t="e">
        <f>#REF!</f>
        <v>#REF!</v>
      </c>
      <c r="AB107" s="128" t="e">
        <f>#REF!</f>
        <v>#REF!</v>
      </c>
      <c r="AC107" s="104">
        <v>105</v>
      </c>
      <c r="AD107" s="129" t="e">
        <f t="shared" ref="AD107:AD138" si="36">(M107*$AC107)+(N107*$AC107)+(P107*$AC107)+(Q107*$AC107)+(R107*$AC107)+(S107*$AC107)+(U107*$AC107)+(V107*$AC107)+(W107*$AC107)+(X107*$AC107)</f>
        <v>#REF!</v>
      </c>
      <c r="AE107" s="130">
        <v>0</v>
      </c>
      <c r="AF107" s="131">
        <v>0</v>
      </c>
      <c r="AG107" s="132" t="e">
        <f t="shared" ref="AG107:AG138" si="37">(M107*$B107)+(N107*$B107)+(P107*$B107)+(Q107*$B107)+(R107*$B107)+(S107*$B107)+(U107*$B107)+(V107*$B107)+(W107*$B107)+(X107*$B107)</f>
        <v>#REF!</v>
      </c>
      <c r="AH107" s="36" t="e">
        <f t="shared" ref="AH107:AH138" si="38">SUM(M107:AB107)</f>
        <v>#REF!</v>
      </c>
      <c r="AI107" s="36">
        <f>VLOOKUP($A107,'base vis'!C:I,7,0)</f>
        <v>50</v>
      </c>
      <c r="AJ107" s="36">
        <f>VLOOKUP($A107,'base vis'!C:J,8,0)</f>
        <v>0</v>
      </c>
      <c r="AK107" s="36">
        <f>VLOOKUP($A107,'base vis'!C:K,9,0)</f>
        <v>0</v>
      </c>
      <c r="AL107" s="36">
        <f>VLOOKUP($A107,'base vis'!C:L,10,0)</f>
        <v>0</v>
      </c>
      <c r="AM107" s="36">
        <f>VLOOKUP($A107,'base vis'!C:M,11,0)</f>
        <v>0</v>
      </c>
      <c r="AN107" s="36">
        <f>VLOOKUP($A107,'base vis'!C:N,12,0)</f>
        <v>0</v>
      </c>
      <c r="AO107" s="36">
        <f>VLOOKUP($A107,'base vis'!C:O,13,0)</f>
        <v>0</v>
      </c>
      <c r="AP107" s="36">
        <f>VLOOKUP($A107,'base vis'!C:P,14,0)</f>
        <v>0</v>
      </c>
      <c r="AQ107" s="36">
        <f>VLOOKUP($A107,'base vis'!C:Q,15,0)</f>
        <v>0</v>
      </c>
      <c r="AR107" s="36">
        <f>VLOOKUP($A107,'base vis'!C:R,16,0)</f>
        <v>0</v>
      </c>
      <c r="AS107" s="36">
        <f>VLOOKUP($A107,'base vis'!C:S,17,0)</f>
        <v>0</v>
      </c>
      <c r="AT107" s="36">
        <f>VLOOKUP($A107,'base vis'!C:T,18,0)</f>
        <v>0</v>
      </c>
      <c r="AU107" s="36">
        <f>VLOOKUP($A107,'base vis'!C:U,19,0)</f>
        <v>0</v>
      </c>
      <c r="AV107" s="36">
        <f>VLOOKUP($A107,'base vis'!C:V,20,0)</f>
        <v>0</v>
      </c>
      <c r="AW107" s="36">
        <f>VLOOKUP($A107,'base vis'!C:W,21,0)</f>
        <v>0</v>
      </c>
      <c r="AX107" s="36">
        <f>VLOOKUP($A107,'base vis'!C:X,22,0)</f>
        <v>0</v>
      </c>
      <c r="AY107" s="36">
        <f>VLOOKUP($A107,'base vis'!C:Y,23,0)</f>
        <v>0</v>
      </c>
      <c r="AZ107" s="36">
        <f>VLOOKUP($A107,'base vis'!C:E,3,0)</f>
        <v>0</v>
      </c>
      <c r="BA107" s="36">
        <f>VLOOKUP($A107,'base vis'!C:F,4,0)</f>
        <v>0</v>
      </c>
      <c r="BB107" s="36">
        <f>VLOOKUP($A107,'base vis'!C:G,5,0)</f>
        <v>0</v>
      </c>
      <c r="BC107" s="36">
        <f>VLOOKUP($A107,'base vis'!C:H,6,0)</f>
        <v>0</v>
      </c>
      <c r="BD107" s="36" t="e">
        <f>IF($AH$107&gt;0,$AH$107*AI107,0)</f>
        <v>#REF!</v>
      </c>
      <c r="BE107" s="36" t="e">
        <f>IF($AH$107&gt;0,$AH$107*AJ107,0)</f>
        <v>#REF!</v>
      </c>
      <c r="BF107" s="36" t="e">
        <f>IF($AH$107&gt;0,$AH$107*AK107,0)</f>
        <v>#REF!</v>
      </c>
      <c r="BG107" s="36" t="e">
        <f t="shared" ref="BG107:BX107" si="39">IF($AH$107&gt;0,$AH$107*AL107,0)</f>
        <v>#REF!</v>
      </c>
      <c r="BH107" s="36" t="e">
        <f t="shared" si="39"/>
        <v>#REF!</v>
      </c>
      <c r="BI107" s="36" t="e">
        <f t="shared" si="39"/>
        <v>#REF!</v>
      </c>
      <c r="BJ107" s="36" t="e">
        <f t="shared" si="39"/>
        <v>#REF!</v>
      </c>
      <c r="BK107" s="36" t="e">
        <f t="shared" si="39"/>
        <v>#REF!</v>
      </c>
      <c r="BL107" s="36" t="e">
        <f t="shared" si="39"/>
        <v>#REF!</v>
      </c>
      <c r="BM107" s="36" t="e">
        <f t="shared" si="39"/>
        <v>#REF!</v>
      </c>
      <c r="BN107" s="36" t="e">
        <f t="shared" si="39"/>
        <v>#REF!</v>
      </c>
      <c r="BO107" s="36" t="e">
        <f t="shared" si="39"/>
        <v>#REF!</v>
      </c>
      <c r="BP107" s="36" t="e">
        <f t="shared" si="39"/>
        <v>#REF!</v>
      </c>
      <c r="BQ107" s="36" t="e">
        <f t="shared" si="39"/>
        <v>#REF!</v>
      </c>
      <c r="BR107" s="36" t="e">
        <f t="shared" si="39"/>
        <v>#REF!</v>
      </c>
      <c r="BS107" s="36" t="e">
        <f t="shared" si="39"/>
        <v>#REF!</v>
      </c>
      <c r="BT107" s="36" t="e">
        <f t="shared" si="39"/>
        <v>#REF!</v>
      </c>
      <c r="BU107" s="36" t="e">
        <f t="shared" si="39"/>
        <v>#REF!</v>
      </c>
      <c r="BV107" s="36" t="e">
        <f t="shared" si="39"/>
        <v>#REF!</v>
      </c>
      <c r="BW107" s="36" t="e">
        <f t="shared" si="39"/>
        <v>#REF!</v>
      </c>
      <c r="BX107" s="36" t="e">
        <f t="shared" si="39"/>
        <v>#REF!</v>
      </c>
    </row>
    <row r="108" spans="1:76" s="36" customFormat="1" ht="13.95" customHeight="1" thickBot="1">
      <c r="A108" s="127" t="s">
        <v>286</v>
      </c>
      <c r="B108" s="101">
        <v>50</v>
      </c>
      <c r="C108" s="102" t="s">
        <v>88</v>
      </c>
      <c r="D108" s="103" t="s">
        <v>254</v>
      </c>
      <c r="E108" s="103" t="s">
        <v>255</v>
      </c>
      <c r="F108" s="105">
        <v>50</v>
      </c>
      <c r="G108" s="105"/>
      <c r="H108" s="105"/>
      <c r="I108" s="105"/>
      <c r="J108" s="105"/>
      <c r="K108" s="105"/>
      <c r="L108" s="128"/>
      <c r="M108" s="128" t="e">
        <f>#REF!</f>
        <v>#REF!</v>
      </c>
      <c r="N108" s="128" t="e">
        <f>#REF!</f>
        <v>#REF!</v>
      </c>
      <c r="O108" s="128" t="e">
        <f>#REF!</f>
        <v>#REF!</v>
      </c>
      <c r="P108" s="128" t="e">
        <f>#REF!</f>
        <v>#REF!</v>
      </c>
      <c r="Q108" s="128" t="e">
        <f>#REF!</f>
        <v>#REF!</v>
      </c>
      <c r="R108" s="128" t="e">
        <f>#REF!</f>
        <v>#REF!</v>
      </c>
      <c r="S108" s="128" t="e">
        <f>#REF!</f>
        <v>#REF!</v>
      </c>
      <c r="T108" s="128" t="e">
        <f>#REF!</f>
        <v>#REF!</v>
      </c>
      <c r="U108" s="128" t="e">
        <f>#REF!</f>
        <v>#REF!</v>
      </c>
      <c r="V108" s="128" t="e">
        <f>#REF!</f>
        <v>#REF!</v>
      </c>
      <c r="W108" s="128" t="e">
        <f>#REF!</f>
        <v>#REF!</v>
      </c>
      <c r="X108" s="128" t="e">
        <f>#REF!</f>
        <v>#REF!</v>
      </c>
      <c r="Y108" s="128" t="e">
        <f>#REF!</f>
        <v>#REF!</v>
      </c>
      <c r="Z108" s="128" t="e">
        <f>#REF!</f>
        <v>#REF!</v>
      </c>
      <c r="AA108" s="128" t="e">
        <f>#REF!</f>
        <v>#REF!</v>
      </c>
      <c r="AB108" s="128" t="e">
        <f>#REF!</f>
        <v>#REF!</v>
      </c>
      <c r="AC108" s="104">
        <v>105</v>
      </c>
      <c r="AD108" s="129" t="e">
        <f t="shared" si="36"/>
        <v>#REF!</v>
      </c>
      <c r="AE108" s="130">
        <v>0.94</v>
      </c>
      <c r="AF108" s="131">
        <v>1.1783333333333332</v>
      </c>
      <c r="AG108" s="132" t="e">
        <f t="shared" si="37"/>
        <v>#REF!</v>
      </c>
      <c r="AH108" s="36" t="e">
        <f t="shared" si="38"/>
        <v>#REF!</v>
      </c>
      <c r="AI108" s="36">
        <f>VLOOKUP($A108,'base vis'!C:I,7,0)</f>
        <v>0</v>
      </c>
      <c r="AJ108" s="36">
        <f>VLOOKUP($A108,'base vis'!C:J,8,0)</f>
        <v>0</v>
      </c>
      <c r="AK108" s="36">
        <f>VLOOKUP($A108,'base vis'!C:K,9,0)</f>
        <v>0</v>
      </c>
      <c r="AL108" s="36">
        <f>VLOOKUP($A108,'base vis'!C:L,10,0)</f>
        <v>0</v>
      </c>
      <c r="AM108" s="36">
        <f>VLOOKUP($A108,'base vis'!C:M,11,0)</f>
        <v>0</v>
      </c>
      <c r="AN108" s="36">
        <f>VLOOKUP($A108,'base vis'!C:N,12,0)</f>
        <v>0</v>
      </c>
      <c r="AO108" s="36">
        <f>VLOOKUP($A108,'base vis'!C:O,13,0)</f>
        <v>0</v>
      </c>
      <c r="AP108" s="36">
        <f>VLOOKUP($A108,'base vis'!C:P,14,0)</f>
        <v>0</v>
      </c>
      <c r="AQ108" s="36">
        <f>VLOOKUP($A108,'base vis'!C:Q,15,0)</f>
        <v>0</v>
      </c>
      <c r="AR108" s="36">
        <f>VLOOKUP($A108,'base vis'!C:R,16,0)</f>
        <v>0</v>
      </c>
      <c r="AS108" s="36">
        <f>VLOOKUP($A108,'base vis'!C:S,17,0)</f>
        <v>0</v>
      </c>
      <c r="AT108" s="36">
        <f>VLOOKUP($A108,'base vis'!C:T,18,0)</f>
        <v>0</v>
      </c>
      <c r="AU108" s="36">
        <f>VLOOKUP($A108,'base vis'!C:U,19,0)</f>
        <v>0</v>
      </c>
      <c r="AV108" s="36">
        <f>VLOOKUP($A108,'base vis'!C:V,20,0)</f>
        <v>0</v>
      </c>
      <c r="AW108" s="36">
        <f>VLOOKUP($A108,'base vis'!C:W,21,0)</f>
        <v>0</v>
      </c>
      <c r="AX108" s="36">
        <f>VLOOKUP($A108,'base vis'!C:X,22,0)</f>
        <v>0</v>
      </c>
      <c r="AY108" s="36">
        <f>VLOOKUP($A108,'base vis'!C:Y,23,0)</f>
        <v>0</v>
      </c>
      <c r="AZ108" s="36">
        <f>VLOOKUP($A108,'base vis'!C:E,3,0)</f>
        <v>100</v>
      </c>
      <c r="BA108" s="36">
        <f>VLOOKUP($A108,'base vis'!C:F,4,0)</f>
        <v>0</v>
      </c>
      <c r="BB108" s="36">
        <f>VLOOKUP($A108,'base vis'!C:G,5,0)</f>
        <v>0</v>
      </c>
      <c r="BC108" s="36">
        <f>VLOOKUP($A108,'base vis'!C:H,6,0)</f>
        <v>0</v>
      </c>
      <c r="BD108" s="36" t="e">
        <f>IF($AH108&gt;0,$AH108*AI108,0)</f>
        <v>#REF!</v>
      </c>
      <c r="BE108" s="36" t="e">
        <f t="shared" ref="BE108:BX108" si="40">IF($AH$108&gt;0,$AH$108*AJ108,0)</f>
        <v>#REF!</v>
      </c>
      <c r="BF108" s="36" t="e">
        <f t="shared" si="40"/>
        <v>#REF!</v>
      </c>
      <c r="BG108" s="36" t="e">
        <f t="shared" si="40"/>
        <v>#REF!</v>
      </c>
      <c r="BH108" s="36" t="e">
        <f t="shared" si="40"/>
        <v>#REF!</v>
      </c>
      <c r="BI108" s="36" t="e">
        <f t="shared" si="40"/>
        <v>#REF!</v>
      </c>
      <c r="BJ108" s="36" t="e">
        <f t="shared" si="40"/>
        <v>#REF!</v>
      </c>
      <c r="BK108" s="36" t="e">
        <f t="shared" si="40"/>
        <v>#REF!</v>
      </c>
      <c r="BL108" s="36" t="e">
        <f t="shared" si="40"/>
        <v>#REF!</v>
      </c>
      <c r="BM108" s="36" t="e">
        <f t="shared" si="40"/>
        <v>#REF!</v>
      </c>
      <c r="BN108" s="36" t="e">
        <f t="shared" si="40"/>
        <v>#REF!</v>
      </c>
      <c r="BO108" s="36" t="e">
        <f t="shared" si="40"/>
        <v>#REF!</v>
      </c>
      <c r="BP108" s="36" t="e">
        <f t="shared" si="40"/>
        <v>#REF!</v>
      </c>
      <c r="BQ108" s="36" t="e">
        <f t="shared" si="40"/>
        <v>#REF!</v>
      </c>
      <c r="BR108" s="36" t="e">
        <f t="shared" si="40"/>
        <v>#REF!</v>
      </c>
      <c r="BS108" s="36" t="e">
        <f t="shared" si="40"/>
        <v>#REF!</v>
      </c>
      <c r="BT108" s="36" t="e">
        <f t="shared" si="40"/>
        <v>#REF!</v>
      </c>
      <c r="BU108" s="36" t="e">
        <f t="shared" si="40"/>
        <v>#REF!</v>
      </c>
      <c r="BV108" s="36" t="e">
        <f t="shared" si="40"/>
        <v>#REF!</v>
      </c>
      <c r="BW108" s="36" t="e">
        <f t="shared" si="40"/>
        <v>#REF!</v>
      </c>
      <c r="BX108" s="36" t="e">
        <f t="shared" si="40"/>
        <v>#REF!</v>
      </c>
    </row>
    <row r="109" spans="1:76" s="36" customFormat="1" ht="13.95" customHeight="1" thickBot="1">
      <c r="A109" s="127" t="s">
        <v>1347</v>
      </c>
      <c r="B109" s="101">
        <v>25</v>
      </c>
      <c r="C109" s="102" t="s">
        <v>88</v>
      </c>
      <c r="D109" s="103" t="s">
        <v>254</v>
      </c>
      <c r="E109" s="103" t="s">
        <v>255</v>
      </c>
      <c r="F109" s="105">
        <v>25</v>
      </c>
      <c r="G109" s="105"/>
      <c r="H109" s="105"/>
      <c r="I109" s="105"/>
      <c r="J109" s="105"/>
      <c r="K109" s="105"/>
      <c r="L109" s="128"/>
      <c r="M109" s="128" t="e">
        <f>#REF!</f>
        <v>#REF!</v>
      </c>
      <c r="N109" s="128" t="e">
        <f>#REF!</f>
        <v>#REF!</v>
      </c>
      <c r="O109" s="128" t="e">
        <f>#REF!</f>
        <v>#REF!</v>
      </c>
      <c r="P109" s="128" t="e">
        <f>#REF!</f>
        <v>#REF!</v>
      </c>
      <c r="Q109" s="128" t="e">
        <f>#REF!</f>
        <v>#REF!</v>
      </c>
      <c r="R109" s="128" t="e">
        <f>#REF!</f>
        <v>#REF!</v>
      </c>
      <c r="S109" s="128" t="e">
        <f>#REF!</f>
        <v>#REF!</v>
      </c>
      <c r="T109" s="128" t="e">
        <f>#REF!</f>
        <v>#REF!</v>
      </c>
      <c r="U109" s="128" t="e">
        <f>#REF!</f>
        <v>#REF!</v>
      </c>
      <c r="V109" s="128" t="e">
        <f>#REF!</f>
        <v>#REF!</v>
      </c>
      <c r="W109" s="128" t="e">
        <f>#REF!</f>
        <v>#REF!</v>
      </c>
      <c r="X109" s="128" t="e">
        <f>#REF!</f>
        <v>#REF!</v>
      </c>
      <c r="Y109" s="128" t="e">
        <f>#REF!</f>
        <v>#REF!</v>
      </c>
      <c r="Z109" s="128" t="e">
        <f>#REF!</f>
        <v>#REF!</v>
      </c>
      <c r="AA109" s="128" t="e">
        <f>#REF!</f>
        <v>#REF!</v>
      </c>
      <c r="AB109" s="128" t="e">
        <f>#REF!</f>
        <v>#REF!</v>
      </c>
      <c r="AC109" s="104">
        <v>65</v>
      </c>
      <c r="AD109" s="129" t="e">
        <f t="shared" si="36"/>
        <v>#REF!</v>
      </c>
      <c r="AE109" s="130"/>
      <c r="AF109" s="131"/>
      <c r="AG109" s="132" t="e">
        <f t="shared" si="37"/>
        <v>#REF!</v>
      </c>
      <c r="AH109" s="36" t="e">
        <f t="shared" si="38"/>
        <v>#REF!</v>
      </c>
      <c r="AI109" s="36">
        <f>VLOOKUP($A109,'base vis'!C:I,7,0)</f>
        <v>0</v>
      </c>
      <c r="AJ109" s="36">
        <f>VLOOKUP($A109,'base vis'!C:J,8,0)</f>
        <v>0</v>
      </c>
      <c r="AK109" s="36">
        <f>VLOOKUP($A109,'base vis'!C:K,9,0)</f>
        <v>0</v>
      </c>
      <c r="AL109" s="36">
        <f>VLOOKUP($A109,'base vis'!C:L,10,0)</f>
        <v>0</v>
      </c>
      <c r="AM109" s="36">
        <f>VLOOKUP($A109,'base vis'!C:M,11,0)</f>
        <v>0</v>
      </c>
      <c r="AN109" s="36">
        <f>VLOOKUP($A109,'base vis'!C:N,12,0)</f>
        <v>0</v>
      </c>
      <c r="AO109" s="36">
        <f>VLOOKUP($A109,'base vis'!C:O,13,0)</f>
        <v>0</v>
      </c>
      <c r="AP109" s="36">
        <f>VLOOKUP($A109,'base vis'!C:P,14,0)</f>
        <v>0</v>
      </c>
      <c r="AQ109" s="36">
        <f>VLOOKUP($A109,'base vis'!C:Q,15,0)</f>
        <v>0</v>
      </c>
      <c r="AR109" s="36">
        <f>VLOOKUP($A109,'base vis'!C:R,16,0)</f>
        <v>0</v>
      </c>
      <c r="AS109" s="36">
        <f>VLOOKUP($A109,'base vis'!C:S,17,0)</f>
        <v>0</v>
      </c>
      <c r="AT109" s="36">
        <f>VLOOKUP($A109,'base vis'!C:T,18,0)</f>
        <v>0</v>
      </c>
      <c r="AU109" s="36">
        <f>VLOOKUP($A109,'base vis'!C:U,19,0)</f>
        <v>0</v>
      </c>
      <c r="AV109" s="36">
        <f>VLOOKUP($A109,'base vis'!C:V,20,0)</f>
        <v>0</v>
      </c>
      <c r="AW109" s="36">
        <f>VLOOKUP($A109,'base vis'!C:W,21,0)</f>
        <v>0</v>
      </c>
      <c r="AX109" s="36">
        <f>VLOOKUP($A109,'base vis'!C:X,22,0)</f>
        <v>0</v>
      </c>
      <c r="AY109" s="36">
        <f>VLOOKUP($A109,'base vis'!C:Y,23,0)</f>
        <v>0</v>
      </c>
      <c r="AZ109" s="36">
        <f>VLOOKUP($A109,'base vis'!C:E,3,0)</f>
        <v>0</v>
      </c>
      <c r="BA109" s="36">
        <f>VLOOKUP($A109,'base vis'!C:F,4,0)</f>
        <v>54</v>
      </c>
      <c r="BB109" s="36">
        <f>VLOOKUP($A109,'base vis'!C:G,5,0)</f>
        <v>0</v>
      </c>
      <c r="BC109" s="36">
        <f>VLOOKUP($A109,'base vis'!C:H,6,0)</f>
        <v>0</v>
      </c>
      <c r="BD109" s="36" t="e">
        <f t="shared" ref="BD109:BD171" si="41">IF($AH109&gt;0,$AH109*AI109,0)</f>
        <v>#REF!</v>
      </c>
      <c r="BE109" s="36" t="e">
        <f t="shared" ref="BE109:BX109" si="42">IF($AH$109&gt;0,$AH$109*AJ109,0)</f>
        <v>#REF!</v>
      </c>
      <c r="BF109" s="36" t="e">
        <f t="shared" si="42"/>
        <v>#REF!</v>
      </c>
      <c r="BG109" s="36" t="e">
        <f t="shared" si="42"/>
        <v>#REF!</v>
      </c>
      <c r="BH109" s="36" t="e">
        <f t="shared" si="42"/>
        <v>#REF!</v>
      </c>
      <c r="BI109" s="36" t="e">
        <f t="shared" si="42"/>
        <v>#REF!</v>
      </c>
      <c r="BJ109" s="36" t="e">
        <f t="shared" si="42"/>
        <v>#REF!</v>
      </c>
      <c r="BK109" s="36" t="e">
        <f t="shared" si="42"/>
        <v>#REF!</v>
      </c>
      <c r="BL109" s="36" t="e">
        <f t="shared" si="42"/>
        <v>#REF!</v>
      </c>
      <c r="BM109" s="36" t="e">
        <f t="shared" si="42"/>
        <v>#REF!</v>
      </c>
      <c r="BN109" s="36" t="e">
        <f t="shared" si="42"/>
        <v>#REF!</v>
      </c>
      <c r="BO109" s="36" t="e">
        <f t="shared" si="42"/>
        <v>#REF!</v>
      </c>
      <c r="BP109" s="36" t="e">
        <f t="shared" si="42"/>
        <v>#REF!</v>
      </c>
      <c r="BQ109" s="36" t="e">
        <f t="shared" si="42"/>
        <v>#REF!</v>
      </c>
      <c r="BR109" s="36" t="e">
        <f t="shared" si="42"/>
        <v>#REF!</v>
      </c>
      <c r="BS109" s="36" t="e">
        <f t="shared" si="42"/>
        <v>#REF!</v>
      </c>
      <c r="BT109" s="36" t="e">
        <f t="shared" si="42"/>
        <v>#REF!</v>
      </c>
      <c r="BU109" s="36" t="e">
        <f t="shared" si="42"/>
        <v>#REF!</v>
      </c>
      <c r="BV109" s="36" t="e">
        <f t="shared" si="42"/>
        <v>#REF!</v>
      </c>
      <c r="BW109" s="36" t="e">
        <f t="shared" si="42"/>
        <v>#REF!</v>
      </c>
      <c r="BX109" s="36" t="e">
        <f t="shared" si="42"/>
        <v>#REF!</v>
      </c>
    </row>
    <row r="110" spans="1:76" s="36" customFormat="1" ht="13.95" customHeight="1" thickBot="1">
      <c r="A110" s="127" t="s">
        <v>287</v>
      </c>
      <c r="B110" s="101">
        <v>30</v>
      </c>
      <c r="C110" s="102" t="s">
        <v>88</v>
      </c>
      <c r="D110" s="103" t="s">
        <v>254</v>
      </c>
      <c r="E110" s="103" t="s">
        <v>255</v>
      </c>
      <c r="F110" s="105">
        <v>25</v>
      </c>
      <c r="G110" s="105"/>
      <c r="H110" s="105"/>
      <c r="I110" s="105"/>
      <c r="J110" s="105"/>
      <c r="K110" s="105"/>
      <c r="L110" s="128"/>
      <c r="M110" s="128" t="e">
        <f>#REF!</f>
        <v>#REF!</v>
      </c>
      <c r="N110" s="128" t="e">
        <f>#REF!</f>
        <v>#REF!</v>
      </c>
      <c r="O110" s="128" t="e">
        <f>#REF!</f>
        <v>#REF!</v>
      </c>
      <c r="P110" s="128" t="e">
        <f>#REF!</f>
        <v>#REF!</v>
      </c>
      <c r="Q110" s="128" t="e">
        <f>#REF!</f>
        <v>#REF!</v>
      </c>
      <c r="R110" s="128" t="e">
        <f>#REF!</f>
        <v>#REF!</v>
      </c>
      <c r="S110" s="128" t="e">
        <f>#REF!</f>
        <v>#REF!</v>
      </c>
      <c r="T110" s="128" t="e">
        <f>#REF!</f>
        <v>#REF!</v>
      </c>
      <c r="U110" s="128" t="e">
        <f>#REF!</f>
        <v>#REF!</v>
      </c>
      <c r="V110" s="128" t="e">
        <f>#REF!</f>
        <v>#REF!</v>
      </c>
      <c r="W110" s="128" t="e">
        <f>#REF!</f>
        <v>#REF!</v>
      </c>
      <c r="X110" s="128" t="e">
        <f>#REF!</f>
        <v>#REF!</v>
      </c>
      <c r="Y110" s="128" t="e">
        <f>#REF!</f>
        <v>#REF!</v>
      </c>
      <c r="Z110" s="128" t="e">
        <f>#REF!</f>
        <v>#REF!</v>
      </c>
      <c r="AA110" s="128" t="e">
        <f>#REF!</f>
        <v>#REF!</v>
      </c>
      <c r="AB110" s="128" t="e">
        <f>#REF!</f>
        <v>#REF!</v>
      </c>
      <c r="AC110" s="104">
        <v>67.5</v>
      </c>
      <c r="AD110" s="129" t="e">
        <f t="shared" si="36"/>
        <v>#REF!</v>
      </c>
      <c r="AE110" s="130">
        <v>1.48</v>
      </c>
      <c r="AF110" s="131">
        <v>1.7330000000000001</v>
      </c>
      <c r="AG110" s="132" t="e">
        <f t="shared" si="37"/>
        <v>#REF!</v>
      </c>
      <c r="AH110" s="36" t="e">
        <f t="shared" si="38"/>
        <v>#REF!</v>
      </c>
      <c r="AI110" s="36">
        <f>VLOOKUP($A110,'base vis'!C:I,7,0)</f>
        <v>0</v>
      </c>
      <c r="AJ110" s="36">
        <f>VLOOKUP($A110,'base vis'!C:J,8,0)</f>
        <v>0</v>
      </c>
      <c r="AK110" s="36">
        <f>VLOOKUP($A110,'base vis'!C:K,9,0)</f>
        <v>0</v>
      </c>
      <c r="AL110" s="36">
        <f>VLOOKUP($A110,'base vis'!C:L,10,0)</f>
        <v>0</v>
      </c>
      <c r="AM110" s="36">
        <f>VLOOKUP($A110,'base vis'!C:M,11,0)</f>
        <v>0</v>
      </c>
      <c r="AN110" s="36">
        <f>VLOOKUP($A110,'base vis'!C:N,12,0)</f>
        <v>0</v>
      </c>
      <c r="AO110" s="36">
        <f>VLOOKUP($A110,'base vis'!C:O,13,0)</f>
        <v>0</v>
      </c>
      <c r="AP110" s="36">
        <f>VLOOKUP($A110,'base vis'!C:P,14,0)</f>
        <v>0</v>
      </c>
      <c r="AQ110" s="36">
        <f>VLOOKUP($A110,'base vis'!C:Q,15,0)</f>
        <v>0</v>
      </c>
      <c r="AR110" s="36">
        <f>VLOOKUP($A110,'base vis'!C:R,16,0)</f>
        <v>0</v>
      </c>
      <c r="AS110" s="36">
        <f>VLOOKUP($A110,'base vis'!C:S,17,0)</f>
        <v>0</v>
      </c>
      <c r="AT110" s="36">
        <f>VLOOKUP($A110,'base vis'!C:T,18,0)</f>
        <v>0</v>
      </c>
      <c r="AU110" s="36">
        <f>VLOOKUP($A110,'base vis'!C:U,19,0)</f>
        <v>0</v>
      </c>
      <c r="AV110" s="36">
        <f>VLOOKUP($A110,'base vis'!C:V,20,0)</f>
        <v>0</v>
      </c>
      <c r="AW110" s="36">
        <f>VLOOKUP($A110,'base vis'!C:W,21,0)</f>
        <v>0</v>
      </c>
      <c r="AX110" s="36">
        <f>VLOOKUP($A110,'base vis'!C:X,22,0)</f>
        <v>0</v>
      </c>
      <c r="AY110" s="36">
        <f>VLOOKUP($A110,'base vis'!C:Y,23,0)</f>
        <v>0</v>
      </c>
      <c r="AZ110" s="36">
        <f>VLOOKUP($A110,'base vis'!C:E,3,0)</f>
        <v>23</v>
      </c>
      <c r="BA110" s="36">
        <f>VLOOKUP($A110,'base vis'!C:F,4,0)</f>
        <v>27</v>
      </c>
      <c r="BB110" s="36">
        <f>VLOOKUP($A110,'base vis'!C:G,5,0)</f>
        <v>0</v>
      </c>
      <c r="BC110" s="36">
        <f>VLOOKUP($A110,'base vis'!C:H,6,0)</f>
        <v>0</v>
      </c>
      <c r="BD110" s="36" t="e">
        <f t="shared" si="41"/>
        <v>#REF!</v>
      </c>
      <c r="BE110" s="36" t="e">
        <f t="shared" ref="BE110:BX110" si="43">IF($AH$110&gt;0,$AH$110*AJ110,0)</f>
        <v>#REF!</v>
      </c>
      <c r="BF110" s="36" t="e">
        <f t="shared" si="43"/>
        <v>#REF!</v>
      </c>
      <c r="BG110" s="36" t="e">
        <f t="shared" si="43"/>
        <v>#REF!</v>
      </c>
      <c r="BH110" s="36" t="e">
        <f t="shared" si="43"/>
        <v>#REF!</v>
      </c>
      <c r="BI110" s="36" t="e">
        <f t="shared" si="43"/>
        <v>#REF!</v>
      </c>
      <c r="BJ110" s="36" t="e">
        <f t="shared" si="43"/>
        <v>#REF!</v>
      </c>
      <c r="BK110" s="36" t="e">
        <f t="shared" si="43"/>
        <v>#REF!</v>
      </c>
      <c r="BL110" s="36" t="e">
        <f t="shared" si="43"/>
        <v>#REF!</v>
      </c>
      <c r="BM110" s="36" t="e">
        <f t="shared" si="43"/>
        <v>#REF!</v>
      </c>
      <c r="BN110" s="36" t="e">
        <f t="shared" si="43"/>
        <v>#REF!</v>
      </c>
      <c r="BO110" s="36" t="e">
        <f t="shared" si="43"/>
        <v>#REF!</v>
      </c>
      <c r="BP110" s="36" t="e">
        <f t="shared" si="43"/>
        <v>#REF!</v>
      </c>
      <c r="BQ110" s="36" t="e">
        <f t="shared" si="43"/>
        <v>#REF!</v>
      </c>
      <c r="BR110" s="36" t="e">
        <f t="shared" si="43"/>
        <v>#REF!</v>
      </c>
      <c r="BS110" s="36" t="e">
        <f t="shared" si="43"/>
        <v>#REF!</v>
      </c>
      <c r="BT110" s="36" t="e">
        <f t="shared" si="43"/>
        <v>#REF!</v>
      </c>
      <c r="BU110" s="36" t="e">
        <f t="shared" si="43"/>
        <v>#REF!</v>
      </c>
      <c r="BV110" s="36" t="e">
        <f t="shared" si="43"/>
        <v>#REF!</v>
      </c>
      <c r="BW110" s="36" t="e">
        <f t="shared" si="43"/>
        <v>#REF!</v>
      </c>
      <c r="BX110" s="36" t="e">
        <f t="shared" si="43"/>
        <v>#REF!</v>
      </c>
    </row>
    <row r="111" spans="1:76" s="36" customFormat="1" ht="13.95" customHeight="1" thickBot="1">
      <c r="A111" s="127" t="s">
        <v>288</v>
      </c>
      <c r="B111" s="101">
        <v>20</v>
      </c>
      <c r="C111" s="102" t="s">
        <v>207</v>
      </c>
      <c r="D111" s="103" t="s">
        <v>254</v>
      </c>
      <c r="E111" s="103" t="s">
        <v>255</v>
      </c>
      <c r="F111" s="105"/>
      <c r="G111" s="105">
        <v>20</v>
      </c>
      <c r="H111" s="105"/>
      <c r="I111" s="105"/>
      <c r="J111" s="105"/>
      <c r="K111" s="105"/>
      <c r="L111" s="128"/>
      <c r="M111" s="128" t="e">
        <f>#REF!</f>
        <v>#REF!</v>
      </c>
      <c r="N111" s="128" t="e">
        <f>#REF!</f>
        <v>#REF!</v>
      </c>
      <c r="O111" s="128" t="e">
        <f>#REF!</f>
        <v>#REF!</v>
      </c>
      <c r="P111" s="128" t="e">
        <f>#REF!</f>
        <v>#REF!</v>
      </c>
      <c r="Q111" s="128" t="e">
        <f>#REF!</f>
        <v>#REF!</v>
      </c>
      <c r="R111" s="128" t="e">
        <f>#REF!</f>
        <v>#REF!</v>
      </c>
      <c r="S111" s="128" t="e">
        <f>#REF!</f>
        <v>#REF!</v>
      </c>
      <c r="T111" s="128" t="e">
        <f>#REF!</f>
        <v>#REF!</v>
      </c>
      <c r="U111" s="128" t="e">
        <f>#REF!</f>
        <v>#REF!</v>
      </c>
      <c r="V111" s="128" t="e">
        <f>#REF!</f>
        <v>#REF!</v>
      </c>
      <c r="W111" s="128" t="e">
        <f>#REF!</f>
        <v>#REF!</v>
      </c>
      <c r="X111" s="128" t="e">
        <f>#REF!</f>
        <v>#REF!</v>
      </c>
      <c r="Y111" s="128" t="e">
        <f>#REF!</f>
        <v>#REF!</v>
      </c>
      <c r="Z111" s="128" t="e">
        <f>#REF!</f>
        <v>#REF!</v>
      </c>
      <c r="AA111" s="128" t="e">
        <f>#REF!</f>
        <v>#REF!</v>
      </c>
      <c r="AB111" s="128" t="e">
        <f>#REF!</f>
        <v>#REF!</v>
      </c>
      <c r="AC111" s="104">
        <v>75</v>
      </c>
      <c r="AD111" s="129" t="e">
        <f t="shared" si="36"/>
        <v>#REF!</v>
      </c>
      <c r="AE111" s="130">
        <v>1.76</v>
      </c>
      <c r="AF111" s="131">
        <v>2.0129999999999999</v>
      </c>
      <c r="AG111" s="132" t="e">
        <f t="shared" si="37"/>
        <v>#REF!</v>
      </c>
      <c r="AH111" s="36" t="e">
        <f t="shared" si="38"/>
        <v>#REF!</v>
      </c>
      <c r="AI111" s="36">
        <f>VLOOKUP($A111,'base vis'!C:I,7,0)</f>
        <v>0</v>
      </c>
      <c r="AJ111" s="36">
        <f>VLOOKUP($A111,'base vis'!C:J,8,0)</f>
        <v>0</v>
      </c>
      <c r="AK111" s="36">
        <f>VLOOKUP($A111,'base vis'!C:K,9,0)</f>
        <v>0</v>
      </c>
      <c r="AL111" s="36">
        <f>VLOOKUP($A111,'base vis'!C:L,10,0)</f>
        <v>0</v>
      </c>
      <c r="AM111" s="36">
        <f>VLOOKUP($A111,'base vis'!C:M,11,0)</f>
        <v>0</v>
      </c>
      <c r="AN111" s="36">
        <f>VLOOKUP($A111,'base vis'!C:N,12,0)</f>
        <v>0</v>
      </c>
      <c r="AO111" s="36">
        <f>VLOOKUP($A111,'base vis'!C:O,13,0)</f>
        <v>0</v>
      </c>
      <c r="AP111" s="36">
        <f>VLOOKUP($A111,'base vis'!C:P,14,0)</f>
        <v>0</v>
      </c>
      <c r="AQ111" s="36">
        <f>VLOOKUP($A111,'base vis'!C:Q,15,0)</f>
        <v>0</v>
      </c>
      <c r="AR111" s="36">
        <f>VLOOKUP($A111,'base vis'!C:R,16,0)</f>
        <v>0</v>
      </c>
      <c r="AS111" s="36">
        <f>VLOOKUP($A111,'base vis'!C:S,17,0)</f>
        <v>0</v>
      </c>
      <c r="AT111" s="36">
        <f>VLOOKUP($A111,'base vis'!C:T,18,0)</f>
        <v>0</v>
      </c>
      <c r="AU111" s="36">
        <f>VLOOKUP($A111,'base vis'!C:U,19,0)</f>
        <v>0</v>
      </c>
      <c r="AV111" s="36">
        <f>VLOOKUP($A111,'base vis'!C:V,20,0)</f>
        <v>0</v>
      </c>
      <c r="AW111" s="36">
        <f>VLOOKUP($A111,'base vis'!C:W,21,0)</f>
        <v>0</v>
      </c>
      <c r="AX111" s="36">
        <f>VLOOKUP($A111,'base vis'!C:X,22,0)</f>
        <v>0</v>
      </c>
      <c r="AY111" s="36">
        <f>VLOOKUP($A111,'base vis'!C:Y,23,0)</f>
        <v>0</v>
      </c>
      <c r="AZ111" s="36">
        <f>VLOOKUP($A111,'base vis'!C:E,3,0)</f>
        <v>0</v>
      </c>
      <c r="BA111" s="36">
        <f>VLOOKUP($A111,'base vis'!C:F,4,0)</f>
        <v>40</v>
      </c>
      <c r="BB111" s="36">
        <f>VLOOKUP($A111,'base vis'!C:G,5,0)</f>
        <v>0</v>
      </c>
      <c r="BC111" s="36">
        <f>VLOOKUP($A111,'base vis'!C:H,6,0)</f>
        <v>0</v>
      </c>
      <c r="BD111" s="36" t="e">
        <f t="shared" si="41"/>
        <v>#REF!</v>
      </c>
      <c r="BE111" s="36" t="e">
        <f t="shared" ref="BE111:BX111" si="44">IF($AH$111&gt;0,$AH$111*AJ111,0)</f>
        <v>#REF!</v>
      </c>
      <c r="BF111" s="36" t="e">
        <f t="shared" si="44"/>
        <v>#REF!</v>
      </c>
      <c r="BG111" s="36" t="e">
        <f t="shared" si="44"/>
        <v>#REF!</v>
      </c>
      <c r="BH111" s="36" t="e">
        <f t="shared" si="44"/>
        <v>#REF!</v>
      </c>
      <c r="BI111" s="36" t="e">
        <f t="shared" si="44"/>
        <v>#REF!</v>
      </c>
      <c r="BJ111" s="36" t="e">
        <f t="shared" si="44"/>
        <v>#REF!</v>
      </c>
      <c r="BK111" s="36" t="e">
        <f t="shared" si="44"/>
        <v>#REF!</v>
      </c>
      <c r="BL111" s="36" t="e">
        <f t="shared" si="44"/>
        <v>#REF!</v>
      </c>
      <c r="BM111" s="36" t="e">
        <f t="shared" si="44"/>
        <v>#REF!</v>
      </c>
      <c r="BN111" s="36" t="e">
        <f t="shared" si="44"/>
        <v>#REF!</v>
      </c>
      <c r="BO111" s="36" t="e">
        <f t="shared" si="44"/>
        <v>#REF!</v>
      </c>
      <c r="BP111" s="36" t="e">
        <f t="shared" si="44"/>
        <v>#REF!</v>
      </c>
      <c r="BQ111" s="36" t="e">
        <f t="shared" si="44"/>
        <v>#REF!</v>
      </c>
      <c r="BR111" s="36" t="e">
        <f t="shared" si="44"/>
        <v>#REF!</v>
      </c>
      <c r="BS111" s="36" t="e">
        <f t="shared" si="44"/>
        <v>#REF!</v>
      </c>
      <c r="BT111" s="36" t="e">
        <f t="shared" si="44"/>
        <v>#REF!</v>
      </c>
      <c r="BU111" s="36" t="e">
        <f t="shared" si="44"/>
        <v>#REF!</v>
      </c>
      <c r="BV111" s="36" t="e">
        <f t="shared" si="44"/>
        <v>#REF!</v>
      </c>
      <c r="BW111" s="36" t="e">
        <f t="shared" si="44"/>
        <v>#REF!</v>
      </c>
      <c r="BX111" s="36" t="e">
        <f t="shared" si="44"/>
        <v>#REF!</v>
      </c>
    </row>
    <row r="112" spans="1:76" s="36" customFormat="1" ht="13.95" customHeight="1" thickBot="1">
      <c r="A112" s="81" t="s">
        <v>289</v>
      </c>
      <c r="B112" s="26">
        <v>5</v>
      </c>
      <c r="C112" s="61" t="s">
        <v>91</v>
      </c>
      <c r="D112" s="62" t="s">
        <v>111</v>
      </c>
      <c r="E112" s="62" t="s">
        <v>255</v>
      </c>
      <c r="F112" s="72"/>
      <c r="G112" s="72"/>
      <c r="H112" s="72"/>
      <c r="I112" s="72">
        <v>5</v>
      </c>
      <c r="J112" s="72"/>
      <c r="K112" s="72"/>
      <c r="L112" s="126"/>
      <c r="M112" s="65" t="e">
        <f>#REF!</f>
        <v>#REF!</v>
      </c>
      <c r="N112" s="65" t="e">
        <f>#REF!</f>
        <v>#REF!</v>
      </c>
      <c r="O112" s="65" t="e">
        <f>#REF!</f>
        <v>#REF!</v>
      </c>
      <c r="P112" s="65" t="e">
        <f>#REF!</f>
        <v>#REF!</v>
      </c>
      <c r="Q112" s="65" t="e">
        <f>#REF!</f>
        <v>#REF!</v>
      </c>
      <c r="R112" s="65" t="e">
        <f>#REF!</f>
        <v>#REF!</v>
      </c>
      <c r="S112" s="65" t="e">
        <f>#REF!</f>
        <v>#REF!</v>
      </c>
      <c r="T112" s="65" t="e">
        <f>#REF!</f>
        <v>#REF!</v>
      </c>
      <c r="U112" s="65" t="e">
        <f>#REF!</f>
        <v>#REF!</v>
      </c>
      <c r="V112" s="65" t="e">
        <f>#REF!</f>
        <v>#REF!</v>
      </c>
      <c r="W112" s="65" t="e">
        <f>#REF!</f>
        <v>#REF!</v>
      </c>
      <c r="X112" s="65" t="e">
        <f>#REF!</f>
        <v>#REF!</v>
      </c>
      <c r="Y112" s="65" t="e">
        <f>#REF!</f>
        <v>#REF!</v>
      </c>
      <c r="Z112" s="65" t="e">
        <f>#REF!</f>
        <v>#REF!</v>
      </c>
      <c r="AA112" s="65" t="e">
        <f>#REF!</f>
        <v>#REF!</v>
      </c>
      <c r="AB112" s="65" t="e">
        <f>#REF!</f>
        <v>#REF!</v>
      </c>
      <c r="AC112" s="76">
        <v>40</v>
      </c>
      <c r="AD112" s="106" t="e">
        <f t="shared" si="36"/>
        <v>#REF!</v>
      </c>
      <c r="AE112" s="91">
        <v>1.9</v>
      </c>
      <c r="AF112" s="88">
        <v>2.1383333333333332</v>
      </c>
      <c r="AG112" s="89" t="e">
        <f t="shared" si="37"/>
        <v>#REF!</v>
      </c>
      <c r="AH112" s="36" t="e">
        <f t="shared" si="38"/>
        <v>#REF!</v>
      </c>
      <c r="AI112" s="36">
        <f>VLOOKUP($A112,'base vis'!C:I,7,0)</f>
        <v>0</v>
      </c>
      <c r="AJ112" s="36">
        <f>VLOOKUP($A112,'base vis'!C:J,8,0)</f>
        <v>0</v>
      </c>
      <c r="AK112" s="36">
        <f>VLOOKUP($A112,'base vis'!C:K,9,0)</f>
        <v>0</v>
      </c>
      <c r="AL112" s="36">
        <f>VLOOKUP($A112,'base vis'!C:L,10,0)</f>
        <v>0</v>
      </c>
      <c r="AM112" s="36">
        <f>VLOOKUP($A112,'base vis'!C:M,11,0)</f>
        <v>0</v>
      </c>
      <c r="AN112" s="36">
        <f>VLOOKUP($A112,'base vis'!C:N,12,0)</f>
        <v>0</v>
      </c>
      <c r="AO112" s="36">
        <f>VLOOKUP($A112,'base vis'!C:O,13,0)</f>
        <v>0</v>
      </c>
      <c r="AP112" s="36">
        <f>VLOOKUP($A112,'base vis'!C:P,14,0)</f>
        <v>0</v>
      </c>
      <c r="AQ112" s="36">
        <f>VLOOKUP($A112,'base vis'!C:Q,15,0)</f>
        <v>0</v>
      </c>
      <c r="AR112" s="36">
        <f>VLOOKUP($A112,'base vis'!C:R,16,0)</f>
        <v>0</v>
      </c>
      <c r="AS112" s="36">
        <f>VLOOKUP($A112,'base vis'!C:S,17,0)</f>
        <v>0</v>
      </c>
      <c r="AT112" s="36">
        <f>VLOOKUP($A112,'base vis'!C:T,18,0)</f>
        <v>0</v>
      </c>
      <c r="AU112" s="36">
        <f>VLOOKUP($A112,'base vis'!C:U,19,0)</f>
        <v>0</v>
      </c>
      <c r="AV112" s="36">
        <f>VLOOKUP($A112,'base vis'!C:V,20,0)</f>
        <v>0</v>
      </c>
      <c r="AW112" s="36">
        <f>VLOOKUP($A112,'base vis'!C:W,21,0)</f>
        <v>0</v>
      </c>
      <c r="AX112" s="36">
        <f>VLOOKUP($A112,'base vis'!C:X,22,0)</f>
        <v>0</v>
      </c>
      <c r="AY112" s="36">
        <f>VLOOKUP($A112,'base vis'!C:Y,23,0)</f>
        <v>0</v>
      </c>
      <c r="AZ112" s="36">
        <f>VLOOKUP($A112,'base vis'!C:E,3,0)</f>
        <v>14</v>
      </c>
      <c r="BA112" s="36">
        <f>VLOOKUP($A112,'base vis'!C:F,4,0)</f>
        <v>3</v>
      </c>
      <c r="BB112" s="36">
        <f>VLOOKUP($A112,'base vis'!C:G,5,0)</f>
        <v>0</v>
      </c>
      <c r="BC112" s="36">
        <f>VLOOKUP($A112,'base vis'!C:H,6,0)</f>
        <v>0</v>
      </c>
      <c r="BD112" s="36" t="e">
        <f t="shared" si="41"/>
        <v>#REF!</v>
      </c>
      <c r="BE112" s="36" t="e">
        <f t="shared" ref="BE112:BX112" si="45">IF($AH$112&gt;0,$AH$112*AJ112,0)</f>
        <v>#REF!</v>
      </c>
      <c r="BF112" s="36" t="e">
        <f t="shared" si="45"/>
        <v>#REF!</v>
      </c>
      <c r="BG112" s="36" t="e">
        <f t="shared" si="45"/>
        <v>#REF!</v>
      </c>
      <c r="BH112" s="36" t="e">
        <f t="shared" si="45"/>
        <v>#REF!</v>
      </c>
      <c r="BI112" s="36" t="e">
        <f t="shared" si="45"/>
        <v>#REF!</v>
      </c>
      <c r="BJ112" s="36" t="e">
        <f t="shared" si="45"/>
        <v>#REF!</v>
      </c>
      <c r="BK112" s="36" t="e">
        <f t="shared" si="45"/>
        <v>#REF!</v>
      </c>
      <c r="BL112" s="36" t="e">
        <f t="shared" si="45"/>
        <v>#REF!</v>
      </c>
      <c r="BM112" s="36" t="e">
        <f t="shared" si="45"/>
        <v>#REF!</v>
      </c>
      <c r="BN112" s="36" t="e">
        <f t="shared" si="45"/>
        <v>#REF!</v>
      </c>
      <c r="BO112" s="36" t="e">
        <f t="shared" si="45"/>
        <v>#REF!</v>
      </c>
      <c r="BP112" s="36" t="e">
        <f t="shared" si="45"/>
        <v>#REF!</v>
      </c>
      <c r="BQ112" s="36" t="e">
        <f t="shared" si="45"/>
        <v>#REF!</v>
      </c>
      <c r="BR112" s="36" t="e">
        <f t="shared" si="45"/>
        <v>#REF!</v>
      </c>
      <c r="BS112" s="36" t="e">
        <f t="shared" si="45"/>
        <v>#REF!</v>
      </c>
      <c r="BT112" s="36" t="e">
        <f t="shared" si="45"/>
        <v>#REF!</v>
      </c>
      <c r="BU112" s="36" t="e">
        <f t="shared" si="45"/>
        <v>#REF!</v>
      </c>
      <c r="BV112" s="36" t="e">
        <f t="shared" si="45"/>
        <v>#REF!</v>
      </c>
      <c r="BW112" s="36" t="e">
        <f t="shared" si="45"/>
        <v>#REF!</v>
      </c>
      <c r="BX112" s="36" t="e">
        <f t="shared" si="45"/>
        <v>#REF!</v>
      </c>
    </row>
    <row r="113" spans="1:76" s="36" customFormat="1" ht="13.95" customHeight="1" thickBot="1">
      <c r="A113" s="81" t="s">
        <v>1348</v>
      </c>
      <c r="B113" s="26">
        <v>5</v>
      </c>
      <c r="C113" s="61" t="s">
        <v>91</v>
      </c>
      <c r="D113" s="62" t="s">
        <v>111</v>
      </c>
      <c r="E113" s="62" t="s">
        <v>255</v>
      </c>
      <c r="F113" s="72"/>
      <c r="G113" s="72"/>
      <c r="H113" s="72"/>
      <c r="I113" s="72">
        <v>5</v>
      </c>
      <c r="J113" s="72"/>
      <c r="K113" s="72"/>
      <c r="L113" s="126"/>
      <c r="M113" s="65" t="e">
        <f>#REF!</f>
        <v>#REF!</v>
      </c>
      <c r="N113" s="65" t="e">
        <f>#REF!</f>
        <v>#REF!</v>
      </c>
      <c r="O113" s="65" t="e">
        <f>#REF!</f>
        <v>#REF!</v>
      </c>
      <c r="P113" s="65" t="e">
        <f>#REF!</f>
        <v>#REF!</v>
      </c>
      <c r="Q113" s="65" t="e">
        <f>#REF!</f>
        <v>#REF!</v>
      </c>
      <c r="R113" s="65" t="e">
        <f>#REF!</f>
        <v>#REF!</v>
      </c>
      <c r="S113" s="65" t="e">
        <f>#REF!</f>
        <v>#REF!</v>
      </c>
      <c r="T113" s="65" t="e">
        <f>#REF!</f>
        <v>#REF!</v>
      </c>
      <c r="U113" s="65" t="e">
        <f>#REF!</f>
        <v>#REF!</v>
      </c>
      <c r="V113" s="65" t="e">
        <f>#REF!</f>
        <v>#REF!</v>
      </c>
      <c r="W113" s="65" t="e">
        <f>#REF!</f>
        <v>#REF!</v>
      </c>
      <c r="X113" s="65" t="e">
        <f>#REF!</f>
        <v>#REF!</v>
      </c>
      <c r="Y113" s="65" t="e">
        <f>#REF!</f>
        <v>#REF!</v>
      </c>
      <c r="Z113" s="65" t="e">
        <f>#REF!</f>
        <v>#REF!</v>
      </c>
      <c r="AA113" s="65" t="e">
        <f>#REF!</f>
        <v>#REF!</v>
      </c>
      <c r="AB113" s="65" t="e">
        <f>#REF!</f>
        <v>#REF!</v>
      </c>
      <c r="AC113" s="76">
        <v>42.5</v>
      </c>
      <c r="AD113" s="106" t="e">
        <f t="shared" si="36"/>
        <v>#REF!</v>
      </c>
      <c r="AE113" s="91">
        <v>2.44</v>
      </c>
      <c r="AF113" s="88">
        <v>2.8</v>
      </c>
      <c r="AG113" s="89" t="e">
        <f t="shared" si="37"/>
        <v>#REF!</v>
      </c>
      <c r="AH113" s="36" t="e">
        <f t="shared" si="38"/>
        <v>#REF!</v>
      </c>
      <c r="AI113" s="36">
        <f>VLOOKUP($A113,'base vis'!C:I,7,0)</f>
        <v>0</v>
      </c>
      <c r="AJ113" s="36">
        <f>VLOOKUP($A113,'base vis'!C:J,8,0)</f>
        <v>0</v>
      </c>
      <c r="AK113" s="36">
        <f>VLOOKUP($A113,'base vis'!C:K,9,0)</f>
        <v>0</v>
      </c>
      <c r="AL113" s="36">
        <f>VLOOKUP($A113,'base vis'!C:L,10,0)</f>
        <v>0</v>
      </c>
      <c r="AM113" s="36">
        <f>VLOOKUP($A113,'base vis'!C:M,11,0)</f>
        <v>0</v>
      </c>
      <c r="AN113" s="36">
        <f>VLOOKUP($A113,'base vis'!C:N,12,0)</f>
        <v>0</v>
      </c>
      <c r="AO113" s="36">
        <f>VLOOKUP($A113,'base vis'!C:O,13,0)</f>
        <v>0</v>
      </c>
      <c r="AP113" s="36">
        <f>VLOOKUP($A113,'base vis'!C:P,14,0)</f>
        <v>0</v>
      </c>
      <c r="AQ113" s="36">
        <f>VLOOKUP($A113,'base vis'!C:Q,15,0)</f>
        <v>0</v>
      </c>
      <c r="AR113" s="36">
        <f>VLOOKUP($A113,'base vis'!C:R,16,0)</f>
        <v>0</v>
      </c>
      <c r="AS113" s="36">
        <f>VLOOKUP($A113,'base vis'!C:S,17,0)</f>
        <v>0</v>
      </c>
      <c r="AT113" s="36">
        <f>VLOOKUP($A113,'base vis'!C:T,18,0)</f>
        <v>0</v>
      </c>
      <c r="AU113" s="36">
        <f>VLOOKUP($A113,'base vis'!C:U,19,0)</f>
        <v>0</v>
      </c>
      <c r="AV113" s="36">
        <f>VLOOKUP($A113,'base vis'!C:V,20,0)</f>
        <v>0</v>
      </c>
      <c r="AW113" s="36">
        <f>VLOOKUP($A113,'base vis'!C:W,21,0)</f>
        <v>0</v>
      </c>
      <c r="AX113" s="36">
        <f>VLOOKUP($A113,'base vis'!C:X,22,0)</f>
        <v>0</v>
      </c>
      <c r="AY113" s="36">
        <f>VLOOKUP($A113,'base vis'!C:Y,23,0)</f>
        <v>0</v>
      </c>
      <c r="AZ113" s="36">
        <f>VLOOKUP($A113,'base vis'!C:E,3,0)</f>
        <v>0</v>
      </c>
      <c r="BA113" s="36">
        <f>VLOOKUP($A113,'base vis'!C:F,4,0)</f>
        <v>14</v>
      </c>
      <c r="BB113" s="36">
        <f>VLOOKUP($A113,'base vis'!C:G,5,0)</f>
        <v>0</v>
      </c>
      <c r="BC113" s="36">
        <f>VLOOKUP($A113,'base vis'!C:H,6,0)</f>
        <v>0</v>
      </c>
      <c r="BD113" s="36" t="e">
        <f t="shared" si="41"/>
        <v>#REF!</v>
      </c>
      <c r="BE113" s="36" t="e">
        <f t="shared" ref="BE113:BX113" si="46">IF($AH$113&gt;0,$AH$113*AJ113,0)</f>
        <v>#REF!</v>
      </c>
      <c r="BF113" s="36" t="e">
        <f t="shared" si="46"/>
        <v>#REF!</v>
      </c>
      <c r="BG113" s="36" t="e">
        <f t="shared" si="46"/>
        <v>#REF!</v>
      </c>
      <c r="BH113" s="36" t="e">
        <f t="shared" si="46"/>
        <v>#REF!</v>
      </c>
      <c r="BI113" s="36" t="e">
        <f t="shared" si="46"/>
        <v>#REF!</v>
      </c>
      <c r="BJ113" s="36" t="e">
        <f t="shared" si="46"/>
        <v>#REF!</v>
      </c>
      <c r="BK113" s="36" t="e">
        <f t="shared" si="46"/>
        <v>#REF!</v>
      </c>
      <c r="BL113" s="36" t="e">
        <f t="shared" si="46"/>
        <v>#REF!</v>
      </c>
      <c r="BM113" s="36" t="e">
        <f t="shared" si="46"/>
        <v>#REF!</v>
      </c>
      <c r="BN113" s="36" t="e">
        <f t="shared" si="46"/>
        <v>#REF!</v>
      </c>
      <c r="BO113" s="36" t="e">
        <f t="shared" si="46"/>
        <v>#REF!</v>
      </c>
      <c r="BP113" s="36" t="e">
        <f t="shared" si="46"/>
        <v>#REF!</v>
      </c>
      <c r="BQ113" s="36" t="e">
        <f t="shared" si="46"/>
        <v>#REF!</v>
      </c>
      <c r="BR113" s="36" t="e">
        <f t="shared" si="46"/>
        <v>#REF!</v>
      </c>
      <c r="BS113" s="36" t="e">
        <f t="shared" si="46"/>
        <v>#REF!</v>
      </c>
      <c r="BT113" s="36" t="e">
        <f t="shared" si="46"/>
        <v>#REF!</v>
      </c>
      <c r="BU113" s="36" t="e">
        <f t="shared" si="46"/>
        <v>#REF!</v>
      </c>
      <c r="BV113" s="36" t="e">
        <f t="shared" si="46"/>
        <v>#REF!</v>
      </c>
      <c r="BW113" s="36" t="e">
        <f t="shared" si="46"/>
        <v>#REF!</v>
      </c>
      <c r="BX113" s="36" t="e">
        <f t="shared" si="46"/>
        <v>#REF!</v>
      </c>
    </row>
    <row r="114" spans="1:76" s="36" customFormat="1" ht="13.95" customHeight="1" thickBot="1">
      <c r="A114" s="127" t="s">
        <v>1349</v>
      </c>
      <c r="B114" s="101">
        <v>25</v>
      </c>
      <c r="C114" s="102" t="s">
        <v>88</v>
      </c>
      <c r="D114" s="103" t="s">
        <v>254</v>
      </c>
      <c r="E114" s="103" t="s">
        <v>257</v>
      </c>
      <c r="F114" s="105">
        <v>25</v>
      </c>
      <c r="G114" s="105"/>
      <c r="H114" s="105"/>
      <c r="I114" s="105"/>
      <c r="J114" s="105"/>
      <c r="K114" s="105"/>
      <c r="L114" s="128"/>
      <c r="M114" s="65" t="e">
        <f>#REF!</f>
        <v>#REF!</v>
      </c>
      <c r="N114" s="65" t="e">
        <f>#REF!</f>
        <v>#REF!</v>
      </c>
      <c r="O114" s="65" t="e">
        <f>#REF!</f>
        <v>#REF!</v>
      </c>
      <c r="P114" s="65" t="e">
        <f>#REF!</f>
        <v>#REF!</v>
      </c>
      <c r="Q114" s="65" t="e">
        <f>#REF!</f>
        <v>#REF!</v>
      </c>
      <c r="R114" s="65" t="e">
        <f>#REF!</f>
        <v>#REF!</v>
      </c>
      <c r="S114" s="65" t="e">
        <f>#REF!</f>
        <v>#REF!</v>
      </c>
      <c r="T114" s="65" t="e">
        <f>#REF!</f>
        <v>#REF!</v>
      </c>
      <c r="U114" s="65" t="e">
        <f>#REF!</f>
        <v>#REF!</v>
      </c>
      <c r="V114" s="65" t="e">
        <f>#REF!</f>
        <v>#REF!</v>
      </c>
      <c r="W114" s="65" t="e">
        <f>#REF!</f>
        <v>#REF!</v>
      </c>
      <c r="X114" s="65" t="e">
        <f>#REF!</f>
        <v>#REF!</v>
      </c>
      <c r="Y114" s="65" t="e">
        <f>#REF!</f>
        <v>#REF!</v>
      </c>
      <c r="Z114" s="65" t="e">
        <f>#REF!</f>
        <v>#REF!</v>
      </c>
      <c r="AA114" s="65" t="e">
        <f>#REF!</f>
        <v>#REF!</v>
      </c>
      <c r="AB114" s="65" t="e">
        <f>#REF!</f>
        <v>#REF!</v>
      </c>
      <c r="AC114" s="104">
        <v>72.5</v>
      </c>
      <c r="AD114" s="129" t="e">
        <f t="shared" si="36"/>
        <v>#REF!</v>
      </c>
      <c r="AE114" s="130">
        <v>0.4</v>
      </c>
      <c r="AF114" s="131">
        <v>0.65300000000000002</v>
      </c>
      <c r="AG114" s="132" t="e">
        <f t="shared" si="37"/>
        <v>#REF!</v>
      </c>
      <c r="AH114" s="36" t="e">
        <f t="shared" si="38"/>
        <v>#REF!</v>
      </c>
      <c r="AI114" s="36">
        <f>VLOOKUP($A114,'base vis'!C:I,7,0)</f>
        <v>25</v>
      </c>
      <c r="AJ114" s="36">
        <f>VLOOKUP($A114,'base vis'!C:J,8,0)</f>
        <v>0</v>
      </c>
      <c r="AK114" s="36">
        <f>VLOOKUP($A114,'base vis'!C:K,9,0)</f>
        <v>0</v>
      </c>
      <c r="AL114" s="36">
        <f>VLOOKUP($A114,'base vis'!C:L,10,0)</f>
        <v>0</v>
      </c>
      <c r="AM114" s="36">
        <f>VLOOKUP($A114,'base vis'!C:M,11,0)</f>
        <v>0</v>
      </c>
      <c r="AN114" s="36">
        <f>VLOOKUP($A114,'base vis'!C:N,12,0)</f>
        <v>0</v>
      </c>
      <c r="AO114" s="36">
        <f>VLOOKUP($A114,'base vis'!C:O,13,0)</f>
        <v>0</v>
      </c>
      <c r="AP114" s="36">
        <f>VLOOKUP($A114,'base vis'!C:P,14,0)</f>
        <v>0</v>
      </c>
      <c r="AQ114" s="36">
        <f>VLOOKUP($A114,'base vis'!C:Q,15,0)</f>
        <v>0</v>
      </c>
      <c r="AR114" s="36">
        <f>VLOOKUP($A114,'base vis'!C:R,16,0)</f>
        <v>0</v>
      </c>
      <c r="AS114" s="36">
        <f>VLOOKUP($A114,'base vis'!C:S,17,0)</f>
        <v>0</v>
      </c>
      <c r="AT114" s="36">
        <f>VLOOKUP($A114,'base vis'!C:T,18,0)</f>
        <v>0</v>
      </c>
      <c r="AU114" s="36">
        <f>VLOOKUP($A114,'base vis'!C:U,19,0)</f>
        <v>0</v>
      </c>
      <c r="AV114" s="36">
        <f>VLOOKUP($A114,'base vis'!C:V,20,0)</f>
        <v>0</v>
      </c>
      <c r="AW114" s="36">
        <f>VLOOKUP($A114,'base vis'!C:W,21,0)</f>
        <v>0</v>
      </c>
      <c r="AX114" s="36">
        <f>VLOOKUP($A114,'base vis'!C:X,22,0)</f>
        <v>0</v>
      </c>
      <c r="AY114" s="36">
        <f>VLOOKUP($A114,'base vis'!C:Y,23,0)</f>
        <v>0</v>
      </c>
      <c r="AZ114" s="36">
        <f>VLOOKUP($A114,'base vis'!C:E,3,0)</f>
        <v>0</v>
      </c>
      <c r="BA114" s="36">
        <f>VLOOKUP($A114,'base vis'!C:F,4,0)</f>
        <v>0</v>
      </c>
      <c r="BB114" s="36">
        <f>VLOOKUP($A114,'base vis'!C:G,5,0)</f>
        <v>0</v>
      </c>
      <c r="BC114" s="36">
        <f>VLOOKUP($A114,'base vis'!C:H,6,0)</f>
        <v>0</v>
      </c>
      <c r="BD114" s="36" t="e">
        <f t="shared" si="41"/>
        <v>#REF!</v>
      </c>
      <c r="BE114" s="36" t="e">
        <f t="shared" ref="BE114:BX114" si="47">IF($AH$114&gt;0,$AH$114*AJ114,0)</f>
        <v>#REF!</v>
      </c>
      <c r="BF114" s="36" t="e">
        <f t="shared" si="47"/>
        <v>#REF!</v>
      </c>
      <c r="BG114" s="36" t="e">
        <f t="shared" si="47"/>
        <v>#REF!</v>
      </c>
      <c r="BH114" s="36" t="e">
        <f t="shared" si="47"/>
        <v>#REF!</v>
      </c>
      <c r="BI114" s="36" t="e">
        <f t="shared" si="47"/>
        <v>#REF!</v>
      </c>
      <c r="BJ114" s="36" t="e">
        <f t="shared" si="47"/>
        <v>#REF!</v>
      </c>
      <c r="BK114" s="36" t="e">
        <f t="shared" si="47"/>
        <v>#REF!</v>
      </c>
      <c r="BL114" s="36" t="e">
        <f t="shared" si="47"/>
        <v>#REF!</v>
      </c>
      <c r="BM114" s="36" t="e">
        <f t="shared" si="47"/>
        <v>#REF!</v>
      </c>
      <c r="BN114" s="36" t="e">
        <f t="shared" si="47"/>
        <v>#REF!</v>
      </c>
      <c r="BO114" s="36" t="e">
        <f>IF($AH$114&gt;0,$AH$114*AT114,0)</f>
        <v>#REF!</v>
      </c>
      <c r="BP114" s="36" t="e">
        <f t="shared" si="47"/>
        <v>#REF!</v>
      </c>
      <c r="BQ114" s="36" t="e">
        <f t="shared" si="47"/>
        <v>#REF!</v>
      </c>
      <c r="BR114" s="36" t="e">
        <f t="shared" si="47"/>
        <v>#REF!</v>
      </c>
      <c r="BS114" s="36" t="e">
        <f t="shared" si="47"/>
        <v>#REF!</v>
      </c>
      <c r="BT114" s="36" t="e">
        <f t="shared" si="47"/>
        <v>#REF!</v>
      </c>
      <c r="BU114" s="36" t="e">
        <f t="shared" si="47"/>
        <v>#REF!</v>
      </c>
      <c r="BV114" s="36" t="e">
        <f t="shared" si="47"/>
        <v>#REF!</v>
      </c>
      <c r="BW114" s="36" t="e">
        <f t="shared" si="47"/>
        <v>#REF!</v>
      </c>
      <c r="BX114" s="36" t="e">
        <f t="shared" si="47"/>
        <v>#REF!</v>
      </c>
    </row>
    <row r="115" spans="1:76" s="36" customFormat="1" ht="13.95" customHeight="1" thickBot="1">
      <c r="A115" s="127" t="s">
        <v>290</v>
      </c>
      <c r="B115" s="101">
        <v>30</v>
      </c>
      <c r="C115" s="102" t="s">
        <v>89</v>
      </c>
      <c r="D115" s="103" t="s">
        <v>254</v>
      </c>
      <c r="E115" s="103" t="s">
        <v>257</v>
      </c>
      <c r="F115" s="105"/>
      <c r="G115" s="105">
        <v>30</v>
      </c>
      <c r="H115" s="105"/>
      <c r="I115" s="105"/>
      <c r="J115" s="105"/>
      <c r="K115" s="105"/>
      <c r="L115" s="128"/>
      <c r="M115" s="65" t="e">
        <f>#REF!</f>
        <v>#REF!</v>
      </c>
      <c r="N115" s="65" t="e">
        <f>#REF!</f>
        <v>#REF!</v>
      </c>
      <c r="O115" s="65" t="e">
        <f>#REF!</f>
        <v>#REF!</v>
      </c>
      <c r="P115" s="65" t="e">
        <f>#REF!</f>
        <v>#REF!</v>
      </c>
      <c r="Q115" s="65" t="e">
        <f>#REF!</f>
        <v>#REF!</v>
      </c>
      <c r="R115" s="65" t="e">
        <f>#REF!</f>
        <v>#REF!</v>
      </c>
      <c r="S115" s="65" t="e">
        <f>#REF!</f>
        <v>#REF!</v>
      </c>
      <c r="T115" s="65" t="e">
        <f>#REF!</f>
        <v>#REF!</v>
      </c>
      <c r="U115" s="65" t="e">
        <f>#REF!</f>
        <v>#REF!</v>
      </c>
      <c r="V115" s="65" t="e">
        <f>#REF!</f>
        <v>#REF!</v>
      </c>
      <c r="W115" s="65" t="e">
        <f>#REF!</f>
        <v>#REF!</v>
      </c>
      <c r="X115" s="65" t="e">
        <f>#REF!</f>
        <v>#REF!</v>
      </c>
      <c r="Y115" s="65" t="e">
        <f>#REF!</f>
        <v>#REF!</v>
      </c>
      <c r="Z115" s="65" t="e">
        <f>#REF!</f>
        <v>#REF!</v>
      </c>
      <c r="AA115" s="65" t="e">
        <f>#REF!</f>
        <v>#REF!</v>
      </c>
      <c r="AB115" s="65" t="e">
        <f>#REF!</f>
        <v>#REF!</v>
      </c>
      <c r="AC115" s="104">
        <v>82.5</v>
      </c>
      <c r="AD115" s="129" t="e">
        <f t="shared" si="36"/>
        <v>#REF!</v>
      </c>
      <c r="AE115" s="130">
        <v>1.38</v>
      </c>
      <c r="AF115" s="131">
        <v>1.633</v>
      </c>
      <c r="AG115" s="132" t="e">
        <f t="shared" si="37"/>
        <v>#REF!</v>
      </c>
      <c r="AH115" s="36" t="e">
        <f t="shared" si="38"/>
        <v>#REF!</v>
      </c>
      <c r="AI115" s="36">
        <f>VLOOKUP($A115,'base vis'!C:I,7,0)</f>
        <v>0</v>
      </c>
      <c r="AJ115" s="36">
        <f>VLOOKUP($A115,'base vis'!C:J,8,0)</f>
        <v>30</v>
      </c>
      <c r="AK115" s="36">
        <f>VLOOKUP($A115,'base vis'!C:K,9,0)</f>
        <v>0</v>
      </c>
      <c r="AL115" s="36">
        <f>VLOOKUP($A115,'base vis'!C:L,10,0)</f>
        <v>0</v>
      </c>
      <c r="AM115" s="36">
        <f>VLOOKUP($A115,'base vis'!C:M,11,0)</f>
        <v>0</v>
      </c>
      <c r="AN115" s="36">
        <f>VLOOKUP($A115,'base vis'!C:N,12,0)</f>
        <v>0</v>
      </c>
      <c r="AO115" s="36">
        <f>VLOOKUP($A115,'base vis'!C:O,13,0)</f>
        <v>0</v>
      </c>
      <c r="AP115" s="36">
        <f>VLOOKUP($A115,'base vis'!C:P,14,0)</f>
        <v>0</v>
      </c>
      <c r="AQ115" s="36">
        <f>VLOOKUP($A115,'base vis'!C:Q,15,0)</f>
        <v>0</v>
      </c>
      <c r="AR115" s="36">
        <f>VLOOKUP($A115,'base vis'!C:R,16,0)</f>
        <v>0</v>
      </c>
      <c r="AS115" s="36">
        <f>VLOOKUP($A115,'base vis'!C:S,17,0)</f>
        <v>0</v>
      </c>
      <c r="AT115" s="36">
        <f>VLOOKUP($A115,'base vis'!C:T,18,0)</f>
        <v>0</v>
      </c>
      <c r="AU115" s="36">
        <f>VLOOKUP($A115,'base vis'!C:U,19,0)</f>
        <v>0</v>
      </c>
      <c r="AV115" s="36">
        <f>VLOOKUP($A115,'base vis'!C:V,20,0)</f>
        <v>0</v>
      </c>
      <c r="AW115" s="36">
        <f>VLOOKUP($A115,'base vis'!C:W,21,0)</f>
        <v>0</v>
      </c>
      <c r="AX115" s="36">
        <f>VLOOKUP($A115,'base vis'!C:X,22,0)</f>
        <v>0</v>
      </c>
      <c r="AY115" s="36">
        <f>VLOOKUP($A115,'base vis'!C:Y,23,0)</f>
        <v>0</v>
      </c>
      <c r="AZ115" s="36">
        <f>VLOOKUP($A115,'base vis'!C:E,3,0)</f>
        <v>0</v>
      </c>
      <c r="BA115" s="36">
        <f>VLOOKUP($A115,'base vis'!C:F,4,0)</f>
        <v>0</v>
      </c>
      <c r="BB115" s="36">
        <f>VLOOKUP($A115,'base vis'!C:G,5,0)</f>
        <v>0</v>
      </c>
      <c r="BC115" s="36">
        <f>VLOOKUP($A115,'base vis'!C:H,6,0)</f>
        <v>0</v>
      </c>
      <c r="BD115" s="36" t="e">
        <f t="shared" si="41"/>
        <v>#REF!</v>
      </c>
      <c r="BE115" s="36" t="e">
        <f t="shared" ref="BE115:BX115" si="48">IF($AH$115&gt;0,$AH$115*AJ115,0)</f>
        <v>#REF!</v>
      </c>
      <c r="BF115" s="36" t="e">
        <f t="shared" si="48"/>
        <v>#REF!</v>
      </c>
      <c r="BG115" s="36" t="e">
        <f t="shared" si="48"/>
        <v>#REF!</v>
      </c>
      <c r="BH115" s="36" t="e">
        <f t="shared" si="48"/>
        <v>#REF!</v>
      </c>
      <c r="BI115" s="36" t="e">
        <f t="shared" si="48"/>
        <v>#REF!</v>
      </c>
      <c r="BJ115" s="36" t="e">
        <f t="shared" si="48"/>
        <v>#REF!</v>
      </c>
      <c r="BK115" s="36" t="e">
        <f t="shared" si="48"/>
        <v>#REF!</v>
      </c>
      <c r="BL115" s="36" t="e">
        <f t="shared" si="48"/>
        <v>#REF!</v>
      </c>
      <c r="BM115" s="36" t="e">
        <f t="shared" si="48"/>
        <v>#REF!</v>
      </c>
      <c r="BN115" s="36" t="e">
        <f t="shared" si="48"/>
        <v>#REF!</v>
      </c>
      <c r="BO115" s="36" t="e">
        <f t="shared" si="48"/>
        <v>#REF!</v>
      </c>
      <c r="BP115" s="36" t="e">
        <f t="shared" si="48"/>
        <v>#REF!</v>
      </c>
      <c r="BQ115" s="36" t="e">
        <f t="shared" si="48"/>
        <v>#REF!</v>
      </c>
      <c r="BR115" s="36" t="e">
        <f t="shared" si="48"/>
        <v>#REF!</v>
      </c>
      <c r="BS115" s="36" t="e">
        <f t="shared" si="48"/>
        <v>#REF!</v>
      </c>
      <c r="BT115" s="36" t="e">
        <f t="shared" si="48"/>
        <v>#REF!</v>
      </c>
      <c r="BU115" s="36" t="e">
        <f t="shared" si="48"/>
        <v>#REF!</v>
      </c>
      <c r="BV115" s="36" t="e">
        <f t="shared" si="48"/>
        <v>#REF!</v>
      </c>
      <c r="BW115" s="36" t="e">
        <f t="shared" si="48"/>
        <v>#REF!</v>
      </c>
      <c r="BX115" s="36" t="e">
        <f t="shared" si="48"/>
        <v>#REF!</v>
      </c>
    </row>
    <row r="116" spans="1:76" s="36" customFormat="1" ht="13.95" customHeight="1" thickBot="1">
      <c r="A116" s="81" t="s">
        <v>1350</v>
      </c>
      <c r="B116" s="26">
        <v>15</v>
      </c>
      <c r="C116" s="61" t="s">
        <v>89</v>
      </c>
      <c r="D116" s="62" t="s">
        <v>111</v>
      </c>
      <c r="E116" s="62" t="s">
        <v>257</v>
      </c>
      <c r="F116" s="72"/>
      <c r="G116" s="72">
        <v>15</v>
      </c>
      <c r="H116" s="72"/>
      <c r="I116" s="72"/>
      <c r="J116" s="72"/>
      <c r="K116" s="72"/>
      <c r="L116" s="126"/>
      <c r="M116" s="65" t="e">
        <f>#REF!</f>
        <v>#REF!</v>
      </c>
      <c r="N116" s="65" t="e">
        <f>#REF!</f>
        <v>#REF!</v>
      </c>
      <c r="O116" s="65" t="e">
        <f>#REF!</f>
        <v>#REF!</v>
      </c>
      <c r="P116" s="65" t="e">
        <f>#REF!</f>
        <v>#REF!</v>
      </c>
      <c r="Q116" s="65" t="e">
        <f>#REF!</f>
        <v>#REF!</v>
      </c>
      <c r="R116" s="65" t="e">
        <f>#REF!</f>
        <v>#REF!</v>
      </c>
      <c r="S116" s="65" t="e">
        <f>#REF!</f>
        <v>#REF!</v>
      </c>
      <c r="T116" s="65" t="e">
        <f>#REF!</f>
        <v>#REF!</v>
      </c>
      <c r="U116" s="65" t="e">
        <f>#REF!</f>
        <v>#REF!</v>
      </c>
      <c r="V116" s="65" t="e">
        <f>#REF!</f>
        <v>#REF!</v>
      </c>
      <c r="W116" s="65" t="e">
        <f>#REF!</f>
        <v>#REF!</v>
      </c>
      <c r="X116" s="65" t="e">
        <f>#REF!</f>
        <v>#REF!</v>
      </c>
      <c r="Y116" s="65" t="e">
        <f>#REF!</f>
        <v>#REF!</v>
      </c>
      <c r="Z116" s="65" t="e">
        <f>#REF!</f>
        <v>#REF!</v>
      </c>
      <c r="AA116" s="65" t="e">
        <f>#REF!</f>
        <v>#REF!</v>
      </c>
      <c r="AB116" s="65" t="e">
        <f>#REF!</f>
        <v>#REF!</v>
      </c>
      <c r="AC116" s="76">
        <v>62.5</v>
      </c>
      <c r="AD116" s="106" t="e">
        <f t="shared" si="36"/>
        <v>#REF!</v>
      </c>
      <c r="AE116" s="91">
        <v>1.88</v>
      </c>
      <c r="AF116" s="88">
        <v>2.2000000000000002</v>
      </c>
      <c r="AG116" s="89" t="e">
        <f t="shared" si="37"/>
        <v>#REF!</v>
      </c>
      <c r="AH116" s="36" t="e">
        <f t="shared" si="38"/>
        <v>#REF!</v>
      </c>
      <c r="AI116" s="36">
        <f>VLOOKUP($A116,'base vis'!C:I,7,0)</f>
        <v>0</v>
      </c>
      <c r="AJ116" s="36">
        <f>VLOOKUP($A116,'base vis'!C:J,8,0)</f>
        <v>15</v>
      </c>
      <c r="AK116" s="36">
        <f>VLOOKUP($A116,'base vis'!C:K,9,0)</f>
        <v>0</v>
      </c>
      <c r="AL116" s="36">
        <f>VLOOKUP($A116,'base vis'!C:L,10,0)</f>
        <v>0</v>
      </c>
      <c r="AM116" s="36">
        <f>VLOOKUP($A116,'base vis'!C:M,11,0)</f>
        <v>0</v>
      </c>
      <c r="AN116" s="36">
        <f>VLOOKUP($A116,'base vis'!C:N,12,0)</f>
        <v>0</v>
      </c>
      <c r="AO116" s="36">
        <f>VLOOKUP($A116,'base vis'!C:O,13,0)</f>
        <v>0</v>
      </c>
      <c r="AP116" s="36">
        <f>VLOOKUP($A116,'base vis'!C:P,14,0)</f>
        <v>0</v>
      </c>
      <c r="AQ116" s="36">
        <f>VLOOKUP($A116,'base vis'!C:Q,15,0)</f>
        <v>0</v>
      </c>
      <c r="AR116" s="36">
        <f>VLOOKUP($A116,'base vis'!C:R,16,0)</f>
        <v>0</v>
      </c>
      <c r="AS116" s="36">
        <f>VLOOKUP($A116,'base vis'!C:S,17,0)</f>
        <v>0</v>
      </c>
      <c r="AT116" s="36">
        <f>VLOOKUP($A116,'base vis'!C:T,18,0)</f>
        <v>0</v>
      </c>
      <c r="AU116" s="36">
        <f>VLOOKUP($A116,'base vis'!C:U,19,0)</f>
        <v>0</v>
      </c>
      <c r="AV116" s="36">
        <f>VLOOKUP($A116,'base vis'!C:V,20,0)</f>
        <v>0</v>
      </c>
      <c r="AW116" s="36">
        <f>VLOOKUP($A116,'base vis'!C:W,21,0)</f>
        <v>0</v>
      </c>
      <c r="AX116" s="36">
        <f>VLOOKUP($A116,'base vis'!C:X,22,0)</f>
        <v>0</v>
      </c>
      <c r="AY116" s="36">
        <f>VLOOKUP($A116,'base vis'!C:Y,23,0)</f>
        <v>0</v>
      </c>
      <c r="AZ116" s="36">
        <f>VLOOKUP($A116,'base vis'!C:E,3,0)</f>
        <v>0</v>
      </c>
      <c r="BA116" s="36">
        <f>VLOOKUP($A116,'base vis'!C:F,4,0)</f>
        <v>0</v>
      </c>
      <c r="BB116" s="36">
        <f>VLOOKUP($A116,'base vis'!C:G,5,0)</f>
        <v>0</v>
      </c>
      <c r="BC116" s="36">
        <f>VLOOKUP($A116,'base vis'!C:H,6,0)</f>
        <v>0</v>
      </c>
      <c r="BD116" s="36" t="e">
        <f t="shared" si="41"/>
        <v>#REF!</v>
      </c>
      <c r="BE116" s="36" t="e">
        <f t="shared" ref="BE116:BX116" si="49">IF($AH$116&gt;0,$AH$116*AJ116,0)</f>
        <v>#REF!</v>
      </c>
      <c r="BF116" s="36" t="e">
        <f t="shared" si="49"/>
        <v>#REF!</v>
      </c>
      <c r="BG116" s="36" t="e">
        <f t="shared" si="49"/>
        <v>#REF!</v>
      </c>
      <c r="BH116" s="36" t="e">
        <f t="shared" si="49"/>
        <v>#REF!</v>
      </c>
      <c r="BI116" s="36" t="e">
        <f t="shared" si="49"/>
        <v>#REF!</v>
      </c>
      <c r="BJ116" s="36" t="e">
        <f t="shared" si="49"/>
        <v>#REF!</v>
      </c>
      <c r="BK116" s="36" t="e">
        <f t="shared" si="49"/>
        <v>#REF!</v>
      </c>
      <c r="BL116" s="36" t="e">
        <f t="shared" si="49"/>
        <v>#REF!</v>
      </c>
      <c r="BM116" s="36" t="e">
        <f t="shared" si="49"/>
        <v>#REF!</v>
      </c>
      <c r="BN116" s="36" t="e">
        <f t="shared" si="49"/>
        <v>#REF!</v>
      </c>
      <c r="BO116" s="36" t="e">
        <f t="shared" si="49"/>
        <v>#REF!</v>
      </c>
      <c r="BP116" s="36" t="e">
        <f t="shared" si="49"/>
        <v>#REF!</v>
      </c>
      <c r="BQ116" s="36" t="e">
        <f t="shared" si="49"/>
        <v>#REF!</v>
      </c>
      <c r="BR116" s="36" t="e">
        <f t="shared" si="49"/>
        <v>#REF!</v>
      </c>
      <c r="BS116" s="36" t="e">
        <f t="shared" si="49"/>
        <v>#REF!</v>
      </c>
      <c r="BT116" s="36" t="e">
        <f t="shared" si="49"/>
        <v>#REF!</v>
      </c>
      <c r="BU116" s="36" t="e">
        <f t="shared" si="49"/>
        <v>#REF!</v>
      </c>
      <c r="BV116" s="36" t="e">
        <f t="shared" si="49"/>
        <v>#REF!</v>
      </c>
      <c r="BW116" s="36" t="e">
        <f t="shared" si="49"/>
        <v>#REF!</v>
      </c>
      <c r="BX116" s="36" t="e">
        <f t="shared" si="49"/>
        <v>#REF!</v>
      </c>
    </row>
    <row r="117" spans="1:76" s="36" customFormat="1" ht="13.95" customHeight="1" thickBot="1">
      <c r="A117" s="81" t="s">
        <v>291</v>
      </c>
      <c r="B117" s="26">
        <v>25</v>
      </c>
      <c r="C117" s="61" t="s">
        <v>89</v>
      </c>
      <c r="D117" s="62" t="s">
        <v>111</v>
      </c>
      <c r="E117" s="62" t="s">
        <v>258</v>
      </c>
      <c r="F117" s="72"/>
      <c r="G117" s="72">
        <v>25</v>
      </c>
      <c r="H117" s="72"/>
      <c r="I117" s="72"/>
      <c r="J117" s="72"/>
      <c r="K117" s="72"/>
      <c r="L117" s="126"/>
      <c r="M117" s="65" t="e">
        <f>#REF!</f>
        <v>#REF!</v>
      </c>
      <c r="N117" s="65" t="e">
        <f>#REF!</f>
        <v>#REF!</v>
      </c>
      <c r="O117" s="65" t="e">
        <f>#REF!</f>
        <v>#REF!</v>
      </c>
      <c r="P117" s="65" t="e">
        <f>#REF!</f>
        <v>#REF!</v>
      </c>
      <c r="Q117" s="65" t="e">
        <f>#REF!</f>
        <v>#REF!</v>
      </c>
      <c r="R117" s="65" t="e">
        <f>#REF!</f>
        <v>#REF!</v>
      </c>
      <c r="S117" s="65" t="e">
        <f>#REF!</f>
        <v>#REF!</v>
      </c>
      <c r="T117" s="65" t="e">
        <f>#REF!</f>
        <v>#REF!</v>
      </c>
      <c r="U117" s="65" t="e">
        <f>#REF!</f>
        <v>#REF!</v>
      </c>
      <c r="V117" s="65" t="e">
        <f>#REF!</f>
        <v>#REF!</v>
      </c>
      <c r="W117" s="65" t="e">
        <f>#REF!</f>
        <v>#REF!</v>
      </c>
      <c r="X117" s="65" t="e">
        <f>#REF!</f>
        <v>#REF!</v>
      </c>
      <c r="Y117" s="65" t="e">
        <f>#REF!</f>
        <v>#REF!</v>
      </c>
      <c r="Z117" s="65" t="e">
        <f>#REF!</f>
        <v>#REF!</v>
      </c>
      <c r="AA117" s="65" t="e">
        <f>#REF!</f>
        <v>#REF!</v>
      </c>
      <c r="AB117" s="65" t="e">
        <f>#REF!</f>
        <v>#REF!</v>
      </c>
      <c r="AC117" s="76">
        <v>70</v>
      </c>
      <c r="AD117" s="106" t="e">
        <f t="shared" si="36"/>
        <v>#REF!</v>
      </c>
      <c r="AE117" s="91">
        <v>2</v>
      </c>
      <c r="AF117" s="88">
        <v>2.2530000000000001</v>
      </c>
      <c r="AG117" s="89" t="e">
        <f t="shared" si="37"/>
        <v>#REF!</v>
      </c>
      <c r="AH117" s="36" t="e">
        <f t="shared" si="38"/>
        <v>#REF!</v>
      </c>
      <c r="AI117" s="36">
        <f>VLOOKUP($A117,'base vis'!C:I,7,0)</f>
        <v>0</v>
      </c>
      <c r="AJ117" s="36">
        <f>VLOOKUP($A117,'base vis'!C:J,8,0)</f>
        <v>25</v>
      </c>
      <c r="AK117" s="36">
        <f>VLOOKUP($A117,'base vis'!C:K,9,0)</f>
        <v>0</v>
      </c>
      <c r="AL117" s="36">
        <f>VLOOKUP($A117,'base vis'!C:L,10,0)</f>
        <v>0</v>
      </c>
      <c r="AM117" s="36">
        <f>VLOOKUP($A117,'base vis'!C:M,11,0)</f>
        <v>0</v>
      </c>
      <c r="AN117" s="36">
        <f>VLOOKUP($A117,'base vis'!C:N,12,0)</f>
        <v>0</v>
      </c>
      <c r="AO117" s="36">
        <f>VLOOKUP($A117,'base vis'!C:O,13,0)</f>
        <v>0</v>
      </c>
      <c r="AP117" s="36">
        <f>VLOOKUP($A117,'base vis'!C:P,14,0)</f>
        <v>0</v>
      </c>
      <c r="AQ117" s="36">
        <f>VLOOKUP($A117,'base vis'!C:Q,15,0)</f>
        <v>0</v>
      </c>
      <c r="AR117" s="36">
        <f>VLOOKUP($A117,'base vis'!C:R,16,0)</f>
        <v>0</v>
      </c>
      <c r="AS117" s="36">
        <f>VLOOKUP($A117,'base vis'!C:S,17,0)</f>
        <v>0</v>
      </c>
      <c r="AT117" s="36">
        <f>VLOOKUP($A117,'base vis'!C:T,18,0)</f>
        <v>0</v>
      </c>
      <c r="AU117" s="36">
        <f>VLOOKUP($A117,'base vis'!C:U,19,0)</f>
        <v>0</v>
      </c>
      <c r="AV117" s="36">
        <f>VLOOKUP($A117,'base vis'!C:V,20,0)</f>
        <v>0</v>
      </c>
      <c r="AW117" s="36">
        <f>VLOOKUP($A117,'base vis'!C:W,21,0)</f>
        <v>0</v>
      </c>
      <c r="AX117" s="36">
        <f>VLOOKUP($A117,'base vis'!C:X,22,0)</f>
        <v>0</v>
      </c>
      <c r="AY117" s="36">
        <f>VLOOKUP($A117,'base vis'!C:Y,23,0)</f>
        <v>0</v>
      </c>
      <c r="AZ117" s="36">
        <f>VLOOKUP($A117,'base vis'!C:E,3,0)</f>
        <v>8</v>
      </c>
      <c r="BA117" s="36">
        <f>VLOOKUP($A117,'base vis'!C:F,4,0)</f>
        <v>0</v>
      </c>
      <c r="BB117" s="36">
        <f>VLOOKUP($A117,'base vis'!C:G,5,0)</f>
        <v>0</v>
      </c>
      <c r="BC117" s="36">
        <f>VLOOKUP($A117,'base vis'!C:H,6,0)</f>
        <v>0</v>
      </c>
      <c r="BD117" s="36" t="e">
        <f t="shared" si="41"/>
        <v>#REF!</v>
      </c>
      <c r="BE117" s="36" t="e">
        <f t="shared" ref="BE117:BX117" si="50">IF($AH$117&gt;0,$AH$117*AJ117,0)</f>
        <v>#REF!</v>
      </c>
      <c r="BF117" s="36" t="e">
        <f t="shared" si="50"/>
        <v>#REF!</v>
      </c>
      <c r="BG117" s="36" t="e">
        <f t="shared" si="50"/>
        <v>#REF!</v>
      </c>
      <c r="BH117" s="36" t="e">
        <f t="shared" si="50"/>
        <v>#REF!</v>
      </c>
      <c r="BI117" s="36" t="e">
        <f t="shared" si="50"/>
        <v>#REF!</v>
      </c>
      <c r="BJ117" s="36" t="e">
        <f t="shared" si="50"/>
        <v>#REF!</v>
      </c>
      <c r="BK117" s="36" t="e">
        <f t="shared" si="50"/>
        <v>#REF!</v>
      </c>
      <c r="BL117" s="36" t="e">
        <f t="shared" si="50"/>
        <v>#REF!</v>
      </c>
      <c r="BM117" s="36" t="e">
        <f t="shared" si="50"/>
        <v>#REF!</v>
      </c>
      <c r="BN117" s="36" t="e">
        <f t="shared" si="50"/>
        <v>#REF!</v>
      </c>
      <c r="BO117" s="36" t="e">
        <f t="shared" si="50"/>
        <v>#REF!</v>
      </c>
      <c r="BP117" s="36" t="e">
        <f t="shared" si="50"/>
        <v>#REF!</v>
      </c>
      <c r="BQ117" s="36" t="e">
        <f t="shared" si="50"/>
        <v>#REF!</v>
      </c>
      <c r="BR117" s="36" t="e">
        <f t="shared" si="50"/>
        <v>#REF!</v>
      </c>
      <c r="BS117" s="36" t="e">
        <f t="shared" si="50"/>
        <v>#REF!</v>
      </c>
      <c r="BT117" s="36" t="e">
        <f t="shared" si="50"/>
        <v>#REF!</v>
      </c>
      <c r="BU117" s="36" t="e">
        <f t="shared" si="50"/>
        <v>#REF!</v>
      </c>
      <c r="BV117" s="36" t="e">
        <f t="shared" si="50"/>
        <v>#REF!</v>
      </c>
      <c r="BW117" s="36" t="e">
        <f t="shared" si="50"/>
        <v>#REF!</v>
      </c>
      <c r="BX117" s="36" t="e">
        <f t="shared" si="50"/>
        <v>#REF!</v>
      </c>
    </row>
    <row r="118" spans="1:76" s="36" customFormat="1" ht="13.95" customHeight="1" thickBot="1">
      <c r="A118" s="81" t="s">
        <v>1351</v>
      </c>
      <c r="B118" s="26">
        <v>25</v>
      </c>
      <c r="C118" s="61" t="s">
        <v>89</v>
      </c>
      <c r="D118" s="62" t="s">
        <v>111</v>
      </c>
      <c r="E118" s="62" t="s">
        <v>258</v>
      </c>
      <c r="F118" s="72"/>
      <c r="G118" s="72">
        <v>25</v>
      </c>
      <c r="H118" s="72"/>
      <c r="I118" s="72"/>
      <c r="J118" s="72"/>
      <c r="K118" s="72"/>
      <c r="L118" s="126"/>
      <c r="M118" s="65" t="e">
        <f>#REF!</f>
        <v>#REF!</v>
      </c>
      <c r="N118" s="65" t="e">
        <f>#REF!</f>
        <v>#REF!</v>
      </c>
      <c r="O118" s="65" t="e">
        <f>#REF!</f>
        <v>#REF!</v>
      </c>
      <c r="P118" s="65" t="e">
        <f>#REF!</f>
        <v>#REF!</v>
      </c>
      <c r="Q118" s="65" t="e">
        <f>#REF!</f>
        <v>#REF!</v>
      </c>
      <c r="R118" s="65" t="e">
        <f>#REF!</f>
        <v>#REF!</v>
      </c>
      <c r="S118" s="65" t="e">
        <f>#REF!</f>
        <v>#REF!</v>
      </c>
      <c r="T118" s="65" t="e">
        <f>#REF!</f>
        <v>#REF!</v>
      </c>
      <c r="U118" s="65" t="e">
        <f>#REF!</f>
        <v>#REF!</v>
      </c>
      <c r="V118" s="65" t="e">
        <f>#REF!</f>
        <v>#REF!</v>
      </c>
      <c r="W118" s="65" t="e">
        <f>#REF!</f>
        <v>#REF!</v>
      </c>
      <c r="X118" s="65" t="e">
        <f>#REF!</f>
        <v>#REF!</v>
      </c>
      <c r="Y118" s="65" t="e">
        <f>#REF!</f>
        <v>#REF!</v>
      </c>
      <c r="Z118" s="65" t="e">
        <f>#REF!</f>
        <v>#REF!</v>
      </c>
      <c r="AA118" s="65" t="e">
        <f>#REF!</f>
        <v>#REF!</v>
      </c>
      <c r="AB118" s="65" t="e">
        <f>#REF!</f>
        <v>#REF!</v>
      </c>
      <c r="AC118" s="76">
        <v>70</v>
      </c>
      <c r="AD118" s="106" t="e">
        <f t="shared" si="36"/>
        <v>#REF!</v>
      </c>
      <c r="AE118" s="91">
        <v>1.7</v>
      </c>
      <c r="AF118" s="88">
        <v>1.9530000000000001</v>
      </c>
      <c r="AG118" s="89" t="e">
        <f t="shared" si="37"/>
        <v>#REF!</v>
      </c>
      <c r="AH118" s="36" t="e">
        <f t="shared" si="38"/>
        <v>#REF!</v>
      </c>
      <c r="AI118" s="36">
        <f>VLOOKUP($A118,'base vis'!C:I,7,0)</f>
        <v>0</v>
      </c>
      <c r="AJ118" s="36">
        <f>VLOOKUP($A118,'base vis'!C:J,8,0)</f>
        <v>25</v>
      </c>
      <c r="AK118" s="36">
        <f>VLOOKUP($A118,'base vis'!C:K,9,0)</f>
        <v>0</v>
      </c>
      <c r="AL118" s="36">
        <f>VLOOKUP($A118,'base vis'!C:L,10,0)</f>
        <v>0</v>
      </c>
      <c r="AM118" s="36">
        <f>VLOOKUP($A118,'base vis'!C:M,11,0)</f>
        <v>0</v>
      </c>
      <c r="AN118" s="36">
        <f>VLOOKUP($A118,'base vis'!C:N,12,0)</f>
        <v>0</v>
      </c>
      <c r="AO118" s="36">
        <f>VLOOKUP($A118,'base vis'!C:O,13,0)</f>
        <v>0</v>
      </c>
      <c r="AP118" s="36">
        <f>VLOOKUP($A118,'base vis'!C:P,14,0)</f>
        <v>0</v>
      </c>
      <c r="AQ118" s="36">
        <f>VLOOKUP($A118,'base vis'!C:Q,15,0)</f>
        <v>0</v>
      </c>
      <c r="AR118" s="36">
        <f>VLOOKUP($A118,'base vis'!C:R,16,0)</f>
        <v>0</v>
      </c>
      <c r="AS118" s="36">
        <f>VLOOKUP($A118,'base vis'!C:S,17,0)</f>
        <v>0</v>
      </c>
      <c r="AT118" s="36">
        <f>VLOOKUP($A118,'base vis'!C:T,18,0)</f>
        <v>0</v>
      </c>
      <c r="AU118" s="36">
        <f>VLOOKUP($A118,'base vis'!C:U,19,0)</f>
        <v>0</v>
      </c>
      <c r="AV118" s="36">
        <f>VLOOKUP($A118,'base vis'!C:V,20,0)</f>
        <v>0</v>
      </c>
      <c r="AW118" s="36">
        <f>VLOOKUP($A118,'base vis'!C:W,21,0)</f>
        <v>0</v>
      </c>
      <c r="AX118" s="36">
        <f>VLOOKUP($A118,'base vis'!C:X,22,0)</f>
        <v>0</v>
      </c>
      <c r="AY118" s="36">
        <f>VLOOKUP($A118,'base vis'!C:Y,23,0)</f>
        <v>0</v>
      </c>
      <c r="AZ118" s="36">
        <f>VLOOKUP($A118,'base vis'!C:E,3,0)</f>
        <v>0</v>
      </c>
      <c r="BA118" s="36">
        <f>VLOOKUP($A118,'base vis'!C:F,4,0)</f>
        <v>0</v>
      </c>
      <c r="BB118" s="36">
        <f>VLOOKUP($A118,'base vis'!C:G,5,0)</f>
        <v>0</v>
      </c>
      <c r="BC118" s="36">
        <f>VLOOKUP($A118,'base vis'!C:H,6,0)</f>
        <v>0</v>
      </c>
      <c r="BD118" s="36" t="e">
        <f t="shared" si="41"/>
        <v>#REF!</v>
      </c>
      <c r="BE118" s="36" t="e">
        <f t="shared" ref="BE118:BX118" si="51">IF($AH$118&gt;0,$AH$118*AJ118,0)</f>
        <v>#REF!</v>
      </c>
      <c r="BF118" s="36" t="e">
        <f t="shared" si="51"/>
        <v>#REF!</v>
      </c>
      <c r="BG118" s="36" t="e">
        <f t="shared" si="51"/>
        <v>#REF!</v>
      </c>
      <c r="BH118" s="36" t="e">
        <f t="shared" si="51"/>
        <v>#REF!</v>
      </c>
      <c r="BI118" s="36" t="e">
        <f t="shared" si="51"/>
        <v>#REF!</v>
      </c>
      <c r="BJ118" s="36" t="e">
        <f t="shared" si="51"/>
        <v>#REF!</v>
      </c>
      <c r="BK118" s="36" t="e">
        <f t="shared" si="51"/>
        <v>#REF!</v>
      </c>
      <c r="BL118" s="36" t="e">
        <f t="shared" si="51"/>
        <v>#REF!</v>
      </c>
      <c r="BM118" s="36" t="e">
        <f t="shared" si="51"/>
        <v>#REF!</v>
      </c>
      <c r="BN118" s="36" t="e">
        <f t="shared" si="51"/>
        <v>#REF!</v>
      </c>
      <c r="BO118" s="36" t="e">
        <f t="shared" si="51"/>
        <v>#REF!</v>
      </c>
      <c r="BP118" s="36" t="e">
        <f t="shared" si="51"/>
        <v>#REF!</v>
      </c>
      <c r="BQ118" s="36" t="e">
        <f t="shared" si="51"/>
        <v>#REF!</v>
      </c>
      <c r="BR118" s="36" t="e">
        <f t="shared" si="51"/>
        <v>#REF!</v>
      </c>
      <c r="BS118" s="36" t="e">
        <f t="shared" si="51"/>
        <v>#REF!</v>
      </c>
      <c r="BT118" s="36" t="e">
        <f t="shared" si="51"/>
        <v>#REF!</v>
      </c>
      <c r="BU118" s="36" t="e">
        <f t="shared" si="51"/>
        <v>#REF!</v>
      </c>
      <c r="BV118" s="36" t="e">
        <f t="shared" si="51"/>
        <v>#REF!</v>
      </c>
      <c r="BW118" s="36" t="e">
        <f t="shared" si="51"/>
        <v>#REF!</v>
      </c>
      <c r="BX118" s="36" t="e">
        <f t="shared" si="51"/>
        <v>#REF!</v>
      </c>
    </row>
    <row r="119" spans="1:76" s="36" customFormat="1" ht="13.95" customHeight="1" thickBot="1">
      <c r="A119" s="127" t="s">
        <v>1352</v>
      </c>
      <c r="B119" s="101">
        <v>25</v>
      </c>
      <c r="C119" s="102" t="s">
        <v>89</v>
      </c>
      <c r="D119" s="103" t="s">
        <v>254</v>
      </c>
      <c r="E119" s="103"/>
      <c r="F119" s="105"/>
      <c r="G119" s="105">
        <v>25</v>
      </c>
      <c r="H119" s="105"/>
      <c r="I119" s="105"/>
      <c r="J119" s="105"/>
      <c r="K119" s="105"/>
      <c r="L119" s="128"/>
      <c r="M119" s="65" t="e">
        <f>#REF!</f>
        <v>#REF!</v>
      </c>
      <c r="N119" s="65" t="e">
        <f>#REF!</f>
        <v>#REF!</v>
      </c>
      <c r="O119" s="65" t="e">
        <f>#REF!</f>
        <v>#REF!</v>
      </c>
      <c r="P119" s="65" t="e">
        <f>#REF!</f>
        <v>#REF!</v>
      </c>
      <c r="Q119" s="65" t="e">
        <f>#REF!</f>
        <v>#REF!</v>
      </c>
      <c r="R119" s="65" t="e">
        <f>#REF!</f>
        <v>#REF!</v>
      </c>
      <c r="S119" s="65" t="e">
        <f>#REF!</f>
        <v>#REF!</v>
      </c>
      <c r="T119" s="65" t="e">
        <f>#REF!</f>
        <v>#REF!</v>
      </c>
      <c r="U119" s="65" t="e">
        <f>#REF!</f>
        <v>#REF!</v>
      </c>
      <c r="V119" s="65" t="e">
        <f>#REF!</f>
        <v>#REF!</v>
      </c>
      <c r="W119" s="65" t="e">
        <f>#REF!</f>
        <v>#REF!</v>
      </c>
      <c r="X119" s="65" t="e">
        <f>#REF!</f>
        <v>#REF!</v>
      </c>
      <c r="Y119" s="65" t="e">
        <f>#REF!</f>
        <v>#REF!</v>
      </c>
      <c r="Z119" s="65" t="e">
        <f>#REF!</f>
        <v>#REF!</v>
      </c>
      <c r="AA119" s="65" t="e">
        <f>#REF!</f>
        <v>#REF!</v>
      </c>
      <c r="AB119" s="65" t="e">
        <f>#REF!</f>
        <v>#REF!</v>
      </c>
      <c r="AC119" s="104">
        <v>65</v>
      </c>
      <c r="AD119" s="129" t="e">
        <f t="shared" si="36"/>
        <v>#REF!</v>
      </c>
      <c r="AE119" s="130">
        <v>1.46</v>
      </c>
      <c r="AF119" s="131">
        <v>1.76</v>
      </c>
      <c r="AG119" s="132" t="e">
        <f t="shared" si="37"/>
        <v>#REF!</v>
      </c>
      <c r="AH119" s="36" t="e">
        <f t="shared" si="38"/>
        <v>#REF!</v>
      </c>
      <c r="AI119" s="36">
        <f>VLOOKUP($A119,'base vis'!C:I,7,0)</f>
        <v>0</v>
      </c>
      <c r="AJ119" s="36">
        <f>VLOOKUP($A119,'base vis'!C:J,8,0)</f>
        <v>0</v>
      </c>
      <c r="AK119" s="36">
        <f>VLOOKUP($A119,'base vis'!C:K,9,0)</f>
        <v>0</v>
      </c>
      <c r="AL119" s="36">
        <f>VLOOKUP($A119,'base vis'!C:L,10,0)</f>
        <v>0</v>
      </c>
      <c r="AM119" s="36">
        <f>VLOOKUP($A119,'base vis'!C:M,11,0)</f>
        <v>0</v>
      </c>
      <c r="AN119" s="36">
        <f>VLOOKUP($A119,'base vis'!C:N,12,0)</f>
        <v>0</v>
      </c>
      <c r="AO119" s="36">
        <f>VLOOKUP($A119,'base vis'!C:O,13,0)</f>
        <v>0</v>
      </c>
      <c r="AP119" s="36">
        <f>VLOOKUP($A119,'base vis'!C:P,14,0)</f>
        <v>0</v>
      </c>
      <c r="AQ119" s="36">
        <f>VLOOKUP($A119,'base vis'!C:Q,15,0)</f>
        <v>0</v>
      </c>
      <c r="AR119" s="36">
        <f>VLOOKUP($A119,'base vis'!C:R,16,0)</f>
        <v>0</v>
      </c>
      <c r="AS119" s="36">
        <f>VLOOKUP($A119,'base vis'!C:S,17,0)</f>
        <v>0</v>
      </c>
      <c r="AT119" s="36">
        <f>VLOOKUP($A119,'base vis'!C:T,18,0)</f>
        <v>0</v>
      </c>
      <c r="AU119" s="36">
        <f>VLOOKUP($A119,'base vis'!C:U,19,0)</f>
        <v>0</v>
      </c>
      <c r="AV119" s="36">
        <f>VLOOKUP($A119,'base vis'!C:V,20,0)</f>
        <v>0</v>
      </c>
      <c r="AW119" s="36">
        <f>VLOOKUP($A119,'base vis'!C:W,21,0)</f>
        <v>0</v>
      </c>
      <c r="AX119" s="36">
        <f>VLOOKUP($A119,'base vis'!C:X,22,0)</f>
        <v>0</v>
      </c>
      <c r="AY119" s="36">
        <f>VLOOKUP($A119,'base vis'!C:Y,23,0)</f>
        <v>0</v>
      </c>
      <c r="AZ119" s="36">
        <f>VLOOKUP($A119,'base vis'!C:E,3,0)</f>
        <v>54</v>
      </c>
      <c r="BA119" s="36">
        <f>VLOOKUP($A119,'base vis'!C:F,4,0)</f>
        <v>0</v>
      </c>
      <c r="BB119" s="36">
        <f>VLOOKUP($A119,'base vis'!C:G,5,0)</f>
        <v>0</v>
      </c>
      <c r="BC119" s="36">
        <f>VLOOKUP($A119,'base vis'!C:H,6,0)</f>
        <v>0</v>
      </c>
      <c r="BD119" s="36" t="e">
        <f t="shared" si="41"/>
        <v>#REF!</v>
      </c>
      <c r="BE119" s="36" t="e">
        <f t="shared" ref="BE119:BX119" si="52">IF($AH$119&gt;0,$AH$119*AJ119,0)</f>
        <v>#REF!</v>
      </c>
      <c r="BF119" s="36" t="e">
        <f t="shared" si="52"/>
        <v>#REF!</v>
      </c>
      <c r="BG119" s="36" t="e">
        <f t="shared" si="52"/>
        <v>#REF!</v>
      </c>
      <c r="BH119" s="36" t="e">
        <f t="shared" si="52"/>
        <v>#REF!</v>
      </c>
      <c r="BI119" s="36" t="e">
        <f t="shared" si="52"/>
        <v>#REF!</v>
      </c>
      <c r="BJ119" s="36" t="e">
        <f t="shared" si="52"/>
        <v>#REF!</v>
      </c>
      <c r="BK119" s="36" t="e">
        <f t="shared" si="52"/>
        <v>#REF!</v>
      </c>
      <c r="BL119" s="36" t="e">
        <f t="shared" si="52"/>
        <v>#REF!</v>
      </c>
      <c r="BM119" s="36" t="e">
        <f t="shared" si="52"/>
        <v>#REF!</v>
      </c>
      <c r="BN119" s="36" t="e">
        <f t="shared" si="52"/>
        <v>#REF!</v>
      </c>
      <c r="BO119" s="36" t="e">
        <f t="shared" si="52"/>
        <v>#REF!</v>
      </c>
      <c r="BP119" s="36" t="e">
        <f t="shared" si="52"/>
        <v>#REF!</v>
      </c>
      <c r="BQ119" s="36" t="e">
        <f t="shared" si="52"/>
        <v>#REF!</v>
      </c>
      <c r="BR119" s="36" t="e">
        <f t="shared" si="52"/>
        <v>#REF!</v>
      </c>
      <c r="BS119" s="36" t="e">
        <f t="shared" si="52"/>
        <v>#REF!</v>
      </c>
      <c r="BT119" s="36" t="e">
        <f t="shared" si="52"/>
        <v>#REF!</v>
      </c>
      <c r="BU119" s="36" t="e">
        <f t="shared" si="52"/>
        <v>#REF!</v>
      </c>
      <c r="BV119" s="36" t="e">
        <f t="shared" si="52"/>
        <v>#REF!</v>
      </c>
      <c r="BW119" s="36" t="e">
        <f t="shared" si="52"/>
        <v>#REF!</v>
      </c>
      <c r="BX119" s="36" t="e">
        <f t="shared" si="52"/>
        <v>#REF!</v>
      </c>
    </row>
    <row r="120" spans="1:76" s="36" customFormat="1" ht="13.95" customHeight="1" thickBot="1">
      <c r="A120" s="90" t="s">
        <v>292</v>
      </c>
      <c r="B120" s="26">
        <v>20</v>
      </c>
      <c r="C120" s="62" t="s">
        <v>89</v>
      </c>
      <c r="D120" s="62" t="s">
        <v>111</v>
      </c>
      <c r="E120" s="62"/>
      <c r="F120" s="72"/>
      <c r="G120" s="72">
        <v>20</v>
      </c>
      <c r="H120" s="72"/>
      <c r="I120" s="72"/>
      <c r="J120" s="72"/>
      <c r="K120" s="72"/>
      <c r="L120" s="72"/>
      <c r="M120" s="65" t="e">
        <f>#REF!</f>
        <v>#REF!</v>
      </c>
      <c r="N120" s="65" t="e">
        <f>#REF!</f>
        <v>#REF!</v>
      </c>
      <c r="O120" s="65" t="e">
        <f>#REF!</f>
        <v>#REF!</v>
      </c>
      <c r="P120" s="65" t="e">
        <f>#REF!</f>
        <v>#REF!</v>
      </c>
      <c r="Q120" s="65" t="e">
        <f>#REF!</f>
        <v>#REF!</v>
      </c>
      <c r="R120" s="65" t="e">
        <f>#REF!</f>
        <v>#REF!</v>
      </c>
      <c r="S120" s="65" t="e">
        <f>#REF!</f>
        <v>#REF!</v>
      </c>
      <c r="T120" s="65" t="e">
        <f>#REF!</f>
        <v>#REF!</v>
      </c>
      <c r="U120" s="65" t="e">
        <f>#REF!</f>
        <v>#REF!</v>
      </c>
      <c r="V120" s="65" t="e">
        <f>#REF!</f>
        <v>#REF!</v>
      </c>
      <c r="W120" s="65" t="e">
        <f>#REF!</f>
        <v>#REF!</v>
      </c>
      <c r="X120" s="65" t="e">
        <f>#REF!</f>
        <v>#REF!</v>
      </c>
      <c r="Y120" s="65" t="e">
        <f>#REF!</f>
        <v>#REF!</v>
      </c>
      <c r="Z120" s="65" t="e">
        <f>#REF!</f>
        <v>#REF!</v>
      </c>
      <c r="AA120" s="65" t="e">
        <f>#REF!</f>
        <v>#REF!</v>
      </c>
      <c r="AB120" s="65" t="e">
        <f>#REF!</f>
        <v>#REF!</v>
      </c>
      <c r="AC120" s="87">
        <v>62.5</v>
      </c>
      <c r="AD120" s="106" t="e">
        <f t="shared" si="36"/>
        <v>#REF!</v>
      </c>
      <c r="AE120" s="91">
        <v>1.98</v>
      </c>
      <c r="AF120" s="92">
        <v>2.242777777777778</v>
      </c>
      <c r="AG120" s="89" t="e">
        <f t="shared" si="37"/>
        <v>#REF!</v>
      </c>
      <c r="AH120" s="36" t="e">
        <f t="shared" si="38"/>
        <v>#REF!</v>
      </c>
      <c r="AI120" s="36">
        <f>VLOOKUP($A120,'base vis'!C:I,7,0)</f>
        <v>0</v>
      </c>
      <c r="AJ120" s="36">
        <f>VLOOKUP($A120,'base vis'!C:J,8,0)</f>
        <v>20</v>
      </c>
      <c r="AK120" s="36">
        <f>VLOOKUP($A120,'base vis'!C:K,9,0)</f>
        <v>0</v>
      </c>
      <c r="AL120" s="36">
        <f>VLOOKUP($A120,'base vis'!C:L,10,0)</f>
        <v>0</v>
      </c>
      <c r="AM120" s="36">
        <f>VLOOKUP($A120,'base vis'!C:M,11,0)</f>
        <v>0</v>
      </c>
      <c r="AN120" s="36">
        <f>VLOOKUP($A120,'base vis'!C:N,12,0)</f>
        <v>0</v>
      </c>
      <c r="AO120" s="36">
        <f>VLOOKUP($A120,'base vis'!C:O,13,0)</f>
        <v>0</v>
      </c>
      <c r="AP120" s="36">
        <f>VLOOKUP($A120,'base vis'!C:P,14,0)</f>
        <v>0</v>
      </c>
      <c r="AQ120" s="36">
        <f>VLOOKUP($A120,'base vis'!C:Q,15,0)</f>
        <v>0</v>
      </c>
      <c r="AR120" s="36">
        <f>VLOOKUP($A120,'base vis'!C:R,16,0)</f>
        <v>0</v>
      </c>
      <c r="AS120" s="36">
        <f>VLOOKUP($A120,'base vis'!C:S,17,0)</f>
        <v>0</v>
      </c>
      <c r="AT120" s="36">
        <f>VLOOKUP($A120,'base vis'!C:T,18,0)</f>
        <v>0</v>
      </c>
      <c r="AU120" s="36">
        <f>VLOOKUP($A120,'base vis'!C:U,19,0)</f>
        <v>0</v>
      </c>
      <c r="AV120" s="36">
        <f>VLOOKUP($A120,'base vis'!C:V,20,0)</f>
        <v>0</v>
      </c>
      <c r="AW120" s="36">
        <f>VLOOKUP($A120,'base vis'!C:W,21,0)</f>
        <v>0</v>
      </c>
      <c r="AX120" s="36">
        <f>VLOOKUP($A120,'base vis'!C:X,22,0)</f>
        <v>0</v>
      </c>
      <c r="AY120" s="36">
        <f>VLOOKUP($A120,'base vis'!C:Y,23,0)</f>
        <v>0</v>
      </c>
      <c r="AZ120" s="36">
        <f>VLOOKUP($A120,'base vis'!C:E,3,0)</f>
        <v>0</v>
      </c>
      <c r="BA120" s="36">
        <f>VLOOKUP($A120,'base vis'!C:F,4,0)</f>
        <v>0</v>
      </c>
      <c r="BB120" s="36">
        <f>VLOOKUP($A120,'base vis'!C:G,5,0)</f>
        <v>0</v>
      </c>
      <c r="BC120" s="36">
        <f>VLOOKUP($A120,'base vis'!C:H,6,0)</f>
        <v>0</v>
      </c>
      <c r="BD120" s="36" t="e">
        <f t="shared" si="41"/>
        <v>#REF!</v>
      </c>
      <c r="BE120" s="36" t="e">
        <f t="shared" ref="BE120:BX120" si="53">IF($AH$120&gt;0,$AH$120*AJ120,0)</f>
        <v>#REF!</v>
      </c>
      <c r="BF120" s="36" t="e">
        <f t="shared" si="53"/>
        <v>#REF!</v>
      </c>
      <c r="BG120" s="36" t="e">
        <f t="shared" si="53"/>
        <v>#REF!</v>
      </c>
      <c r="BH120" s="36" t="e">
        <f t="shared" si="53"/>
        <v>#REF!</v>
      </c>
      <c r="BI120" s="36" t="e">
        <f t="shared" si="53"/>
        <v>#REF!</v>
      </c>
      <c r="BJ120" s="36" t="e">
        <f t="shared" si="53"/>
        <v>#REF!</v>
      </c>
      <c r="BK120" s="36" t="e">
        <f t="shared" si="53"/>
        <v>#REF!</v>
      </c>
      <c r="BL120" s="36" t="e">
        <f t="shared" si="53"/>
        <v>#REF!</v>
      </c>
      <c r="BM120" s="36" t="e">
        <f t="shared" si="53"/>
        <v>#REF!</v>
      </c>
      <c r="BN120" s="36" t="e">
        <f t="shared" si="53"/>
        <v>#REF!</v>
      </c>
      <c r="BO120" s="36" t="e">
        <f t="shared" si="53"/>
        <v>#REF!</v>
      </c>
      <c r="BP120" s="36" t="e">
        <f t="shared" si="53"/>
        <v>#REF!</v>
      </c>
      <c r="BQ120" s="36" t="e">
        <f t="shared" si="53"/>
        <v>#REF!</v>
      </c>
      <c r="BR120" s="36" t="e">
        <f t="shared" si="53"/>
        <v>#REF!</v>
      </c>
      <c r="BS120" s="36" t="e">
        <f t="shared" si="53"/>
        <v>#REF!</v>
      </c>
      <c r="BT120" s="36" t="e">
        <f t="shared" si="53"/>
        <v>#REF!</v>
      </c>
      <c r="BU120" s="36" t="e">
        <f t="shared" si="53"/>
        <v>#REF!</v>
      </c>
      <c r="BV120" s="36" t="e">
        <f t="shared" si="53"/>
        <v>#REF!</v>
      </c>
      <c r="BW120" s="36" t="e">
        <f t="shared" si="53"/>
        <v>#REF!</v>
      </c>
      <c r="BX120" s="36" t="e">
        <f t="shared" si="53"/>
        <v>#REF!</v>
      </c>
    </row>
    <row r="121" spans="1:76" s="36" customFormat="1" ht="13.95" customHeight="1" thickBot="1">
      <c r="A121" s="90" t="s">
        <v>293</v>
      </c>
      <c r="B121" s="26">
        <v>15</v>
      </c>
      <c r="C121" s="61" t="s">
        <v>90</v>
      </c>
      <c r="D121" s="62" t="s">
        <v>111</v>
      </c>
      <c r="E121" s="62"/>
      <c r="F121" s="72"/>
      <c r="G121" s="72"/>
      <c r="H121" s="72">
        <v>15</v>
      </c>
      <c r="I121" s="72"/>
      <c r="J121" s="72"/>
      <c r="K121" s="72"/>
      <c r="L121" s="72"/>
      <c r="M121" s="65" t="e">
        <f>#REF!</f>
        <v>#REF!</v>
      </c>
      <c r="N121" s="65" t="e">
        <f>#REF!</f>
        <v>#REF!</v>
      </c>
      <c r="O121" s="65" t="e">
        <f>#REF!</f>
        <v>#REF!</v>
      </c>
      <c r="P121" s="65" t="e">
        <f>#REF!</f>
        <v>#REF!</v>
      </c>
      <c r="Q121" s="65" t="e">
        <f>#REF!</f>
        <v>#REF!</v>
      </c>
      <c r="R121" s="65" t="e">
        <f>#REF!</f>
        <v>#REF!</v>
      </c>
      <c r="S121" s="65" t="e">
        <f>#REF!</f>
        <v>#REF!</v>
      </c>
      <c r="T121" s="65" t="e">
        <f>#REF!</f>
        <v>#REF!</v>
      </c>
      <c r="U121" s="65" t="e">
        <f>#REF!</f>
        <v>#REF!</v>
      </c>
      <c r="V121" s="65" t="e">
        <f>#REF!</f>
        <v>#REF!</v>
      </c>
      <c r="W121" s="65" t="e">
        <f>#REF!</f>
        <v>#REF!</v>
      </c>
      <c r="X121" s="65" t="e">
        <f>#REF!</f>
        <v>#REF!</v>
      </c>
      <c r="Y121" s="65" t="e">
        <f>#REF!</f>
        <v>#REF!</v>
      </c>
      <c r="Z121" s="65" t="e">
        <f>#REF!</f>
        <v>#REF!</v>
      </c>
      <c r="AA121" s="65" t="e">
        <f>#REF!</f>
        <v>#REF!</v>
      </c>
      <c r="AB121" s="65" t="e">
        <f>#REF!</f>
        <v>#REF!</v>
      </c>
      <c r="AC121" s="87">
        <v>58.332999999999998</v>
      </c>
      <c r="AD121" s="106" t="e">
        <f t="shared" si="36"/>
        <v>#REF!</v>
      </c>
      <c r="AE121" s="77">
        <v>2.42</v>
      </c>
      <c r="AF121" s="78">
        <v>2.6949999999999998</v>
      </c>
      <c r="AG121" s="89" t="e">
        <f t="shared" si="37"/>
        <v>#REF!</v>
      </c>
      <c r="AH121" s="36" t="e">
        <f t="shared" si="38"/>
        <v>#REF!</v>
      </c>
      <c r="AI121" s="36">
        <f>VLOOKUP($A121,'base vis'!C:I,7,0)</f>
        <v>0</v>
      </c>
      <c r="AJ121" s="36">
        <f>VLOOKUP($A121,'base vis'!C:J,8,0)</f>
        <v>8</v>
      </c>
      <c r="AK121" s="36">
        <f>VLOOKUP($A121,'base vis'!C:K,9,0)</f>
        <v>7</v>
      </c>
      <c r="AL121" s="36">
        <f>VLOOKUP($A121,'base vis'!C:L,10,0)</f>
        <v>0</v>
      </c>
      <c r="AM121" s="36">
        <f>VLOOKUP($A121,'base vis'!C:M,11,0)</f>
        <v>0</v>
      </c>
      <c r="AN121" s="36">
        <f>VLOOKUP($A121,'base vis'!C:N,12,0)</f>
        <v>0</v>
      </c>
      <c r="AO121" s="36">
        <f>VLOOKUP($A121,'base vis'!C:O,13,0)</f>
        <v>0</v>
      </c>
      <c r="AP121" s="36">
        <f>VLOOKUP($A121,'base vis'!C:P,14,0)</f>
        <v>0</v>
      </c>
      <c r="AQ121" s="36">
        <f>VLOOKUP($A121,'base vis'!C:Q,15,0)</f>
        <v>0</v>
      </c>
      <c r="AR121" s="36">
        <f>VLOOKUP($A121,'base vis'!C:R,16,0)</f>
        <v>0</v>
      </c>
      <c r="AS121" s="36">
        <f>VLOOKUP($A121,'base vis'!C:S,17,0)</f>
        <v>0</v>
      </c>
      <c r="AT121" s="36">
        <f>VLOOKUP($A121,'base vis'!C:T,18,0)</f>
        <v>0</v>
      </c>
      <c r="AU121" s="36">
        <f>VLOOKUP($A121,'base vis'!C:U,19,0)</f>
        <v>0</v>
      </c>
      <c r="AV121" s="36">
        <f>VLOOKUP($A121,'base vis'!C:V,20,0)</f>
        <v>0</v>
      </c>
      <c r="AW121" s="36">
        <f>VLOOKUP($A121,'base vis'!C:W,21,0)</f>
        <v>0</v>
      </c>
      <c r="AX121" s="36">
        <f>VLOOKUP($A121,'base vis'!C:X,22,0)</f>
        <v>0</v>
      </c>
      <c r="AY121" s="36">
        <f>VLOOKUP($A121,'base vis'!C:Y,23,0)</f>
        <v>0</v>
      </c>
      <c r="AZ121" s="36">
        <f>VLOOKUP($A121,'base vis'!C:E,3,0)</f>
        <v>10</v>
      </c>
      <c r="BA121" s="36">
        <f>VLOOKUP($A121,'base vis'!C:F,4,0)</f>
        <v>5</v>
      </c>
      <c r="BB121" s="36">
        <f>VLOOKUP($A121,'base vis'!C:G,5,0)</f>
        <v>0</v>
      </c>
      <c r="BC121" s="36">
        <f>VLOOKUP($A121,'base vis'!C:H,6,0)</f>
        <v>0</v>
      </c>
      <c r="BD121" s="36" t="e">
        <f t="shared" si="41"/>
        <v>#REF!</v>
      </c>
      <c r="BE121" s="36" t="e">
        <f t="shared" ref="BE121:BX121" si="54">IF($AH$121&gt;0,$AH$121*AJ121,0)</f>
        <v>#REF!</v>
      </c>
      <c r="BF121" s="36" t="e">
        <f t="shared" si="54"/>
        <v>#REF!</v>
      </c>
      <c r="BG121" s="36" t="e">
        <f t="shared" si="54"/>
        <v>#REF!</v>
      </c>
      <c r="BH121" s="36" t="e">
        <f t="shared" si="54"/>
        <v>#REF!</v>
      </c>
      <c r="BI121" s="36" t="e">
        <f t="shared" si="54"/>
        <v>#REF!</v>
      </c>
      <c r="BJ121" s="36" t="e">
        <f t="shared" si="54"/>
        <v>#REF!</v>
      </c>
      <c r="BK121" s="36" t="e">
        <f t="shared" si="54"/>
        <v>#REF!</v>
      </c>
      <c r="BL121" s="36" t="e">
        <f t="shared" si="54"/>
        <v>#REF!</v>
      </c>
      <c r="BM121" s="36" t="e">
        <f t="shared" si="54"/>
        <v>#REF!</v>
      </c>
      <c r="BN121" s="36" t="e">
        <f t="shared" si="54"/>
        <v>#REF!</v>
      </c>
      <c r="BO121" s="36" t="e">
        <f t="shared" si="54"/>
        <v>#REF!</v>
      </c>
      <c r="BP121" s="36" t="e">
        <f t="shared" si="54"/>
        <v>#REF!</v>
      </c>
      <c r="BQ121" s="36" t="e">
        <f t="shared" si="54"/>
        <v>#REF!</v>
      </c>
      <c r="BR121" s="36" t="e">
        <f t="shared" si="54"/>
        <v>#REF!</v>
      </c>
      <c r="BS121" s="36" t="e">
        <f t="shared" si="54"/>
        <v>#REF!</v>
      </c>
      <c r="BT121" s="36" t="e">
        <f t="shared" si="54"/>
        <v>#REF!</v>
      </c>
      <c r="BU121" s="36" t="e">
        <f t="shared" si="54"/>
        <v>#REF!</v>
      </c>
      <c r="BV121" s="36" t="e">
        <f t="shared" si="54"/>
        <v>#REF!</v>
      </c>
      <c r="BW121" s="36" t="e">
        <f t="shared" si="54"/>
        <v>#REF!</v>
      </c>
      <c r="BX121" s="36" t="e">
        <f t="shared" si="54"/>
        <v>#REF!</v>
      </c>
    </row>
    <row r="122" spans="1:76" s="36" customFormat="1" ht="13.95" customHeight="1" thickBot="1">
      <c r="A122" s="81" t="s">
        <v>294</v>
      </c>
      <c r="B122" s="26">
        <v>15</v>
      </c>
      <c r="C122" s="61" t="s">
        <v>90</v>
      </c>
      <c r="D122" s="62" t="s">
        <v>111</v>
      </c>
      <c r="E122" s="62"/>
      <c r="F122" s="72"/>
      <c r="G122" s="72"/>
      <c r="H122" s="72">
        <v>15</v>
      </c>
      <c r="I122" s="72"/>
      <c r="J122" s="72"/>
      <c r="K122" s="72"/>
      <c r="L122" s="126"/>
      <c r="M122" s="65" t="e">
        <f>#REF!</f>
        <v>#REF!</v>
      </c>
      <c r="N122" s="65" t="e">
        <f>#REF!</f>
        <v>#REF!</v>
      </c>
      <c r="O122" s="65" t="e">
        <f>#REF!</f>
        <v>#REF!</v>
      </c>
      <c r="P122" s="65" t="e">
        <f>#REF!</f>
        <v>#REF!</v>
      </c>
      <c r="Q122" s="65" t="e">
        <f>#REF!</f>
        <v>#REF!</v>
      </c>
      <c r="R122" s="65" t="e">
        <f>#REF!</f>
        <v>#REF!</v>
      </c>
      <c r="S122" s="65" t="e">
        <f>#REF!</f>
        <v>#REF!</v>
      </c>
      <c r="T122" s="65" t="e">
        <f>#REF!</f>
        <v>#REF!</v>
      </c>
      <c r="U122" s="65" t="e">
        <f>#REF!</f>
        <v>#REF!</v>
      </c>
      <c r="V122" s="65" t="e">
        <f>#REF!</f>
        <v>#REF!</v>
      </c>
      <c r="W122" s="65" t="e">
        <f>#REF!</f>
        <v>#REF!</v>
      </c>
      <c r="X122" s="65" t="e">
        <f>#REF!</f>
        <v>#REF!</v>
      </c>
      <c r="Y122" s="65" t="e">
        <f>#REF!</f>
        <v>#REF!</v>
      </c>
      <c r="Z122" s="65" t="e">
        <f>#REF!</f>
        <v>#REF!</v>
      </c>
      <c r="AA122" s="65" t="e">
        <f>#REF!</f>
        <v>#REF!</v>
      </c>
      <c r="AB122" s="65" t="e">
        <f>#REF!</f>
        <v>#REF!</v>
      </c>
      <c r="AC122" s="76">
        <v>70</v>
      </c>
      <c r="AD122" s="106" t="e">
        <f t="shared" si="36"/>
        <v>#REF!</v>
      </c>
      <c r="AE122" s="91">
        <v>1.78</v>
      </c>
      <c r="AF122" s="88">
        <v>2.0427777777777778</v>
      </c>
      <c r="AG122" s="89" t="e">
        <f t="shared" si="37"/>
        <v>#REF!</v>
      </c>
      <c r="AH122" s="36" t="e">
        <f t="shared" si="38"/>
        <v>#REF!</v>
      </c>
      <c r="AI122" s="36">
        <f>VLOOKUP(A122,'base vis'!C:I,7,0)</f>
        <v>0</v>
      </c>
      <c r="AJ122" s="36">
        <f>VLOOKUP($A122,'base vis'!C:J,8,0)</f>
        <v>12</v>
      </c>
      <c r="AK122" s="36">
        <f>VLOOKUP($A122,'base vis'!C:K,9,0)</f>
        <v>3</v>
      </c>
      <c r="AL122" s="36">
        <f>VLOOKUP($A122,'base vis'!C:L,10,0)</f>
        <v>0</v>
      </c>
      <c r="AM122" s="36">
        <f>VLOOKUP($A122,'base vis'!C:M,11,0)</f>
        <v>0</v>
      </c>
      <c r="AN122" s="36">
        <f>VLOOKUP($A122,'base vis'!C:N,12,0)</f>
        <v>0</v>
      </c>
      <c r="AO122" s="36">
        <f>VLOOKUP($A122,'base vis'!C:O,13,0)</f>
        <v>0</v>
      </c>
      <c r="AP122" s="36">
        <f>VLOOKUP($A122,'base vis'!C:P,14,0)</f>
        <v>0</v>
      </c>
      <c r="AQ122" s="36">
        <f>VLOOKUP($A122,'base vis'!C:Q,15,0)</f>
        <v>0</v>
      </c>
      <c r="AR122" s="36">
        <f>VLOOKUP($A122,'base vis'!C:R,16,0)</f>
        <v>0</v>
      </c>
      <c r="AS122" s="36">
        <f>VLOOKUP($A122,'base vis'!C:S,17,0)</f>
        <v>0</v>
      </c>
      <c r="AT122" s="36">
        <f>VLOOKUP($A122,'base vis'!C:T,18,0)</f>
        <v>0</v>
      </c>
      <c r="AU122" s="36">
        <f>VLOOKUP($A122,'base vis'!C:U,19,0)</f>
        <v>0</v>
      </c>
      <c r="AV122" s="36">
        <f>VLOOKUP($A122,'base vis'!C:V,20,0)</f>
        <v>0</v>
      </c>
      <c r="AW122" s="36">
        <f>VLOOKUP($A122,'base vis'!C:W,21,0)</f>
        <v>0</v>
      </c>
      <c r="AX122" s="36">
        <f>VLOOKUP($A122,'base vis'!C:X,22,0)</f>
        <v>0</v>
      </c>
      <c r="AY122" s="36">
        <f>VLOOKUP($A122,'base vis'!C:Y,23,0)</f>
        <v>0</v>
      </c>
      <c r="AZ122" s="36">
        <f>VLOOKUP($A122,'base vis'!C:E,3,0)</f>
        <v>0</v>
      </c>
      <c r="BA122" s="36">
        <f>VLOOKUP($A122,'base vis'!C:F,4,0)</f>
        <v>0</v>
      </c>
      <c r="BB122" s="36">
        <f>VLOOKUP($A122,'base vis'!C:G,5,0)</f>
        <v>0</v>
      </c>
      <c r="BC122" s="36">
        <f>VLOOKUP($A122,'base vis'!C:H,6,0)</f>
        <v>0</v>
      </c>
      <c r="BD122" s="36" t="e">
        <f t="shared" si="41"/>
        <v>#REF!</v>
      </c>
      <c r="BE122" s="36" t="e">
        <f t="shared" ref="BE122:BX122" si="55">IF($AH$122&gt;0,$AH$122*AJ122,0)</f>
        <v>#REF!</v>
      </c>
      <c r="BF122" s="36" t="e">
        <f t="shared" si="55"/>
        <v>#REF!</v>
      </c>
      <c r="BG122" s="36" t="e">
        <f t="shared" si="55"/>
        <v>#REF!</v>
      </c>
      <c r="BH122" s="36" t="e">
        <f t="shared" si="55"/>
        <v>#REF!</v>
      </c>
      <c r="BI122" s="36" t="e">
        <f t="shared" si="55"/>
        <v>#REF!</v>
      </c>
      <c r="BJ122" s="36" t="e">
        <f t="shared" si="55"/>
        <v>#REF!</v>
      </c>
      <c r="BK122" s="36" t="e">
        <f t="shared" si="55"/>
        <v>#REF!</v>
      </c>
      <c r="BL122" s="36" t="e">
        <f t="shared" si="55"/>
        <v>#REF!</v>
      </c>
      <c r="BM122" s="36" t="e">
        <f t="shared" si="55"/>
        <v>#REF!</v>
      </c>
      <c r="BN122" s="36" t="e">
        <f t="shared" si="55"/>
        <v>#REF!</v>
      </c>
      <c r="BO122" s="36" t="e">
        <f t="shared" si="55"/>
        <v>#REF!</v>
      </c>
      <c r="BP122" s="36" t="e">
        <f t="shared" si="55"/>
        <v>#REF!</v>
      </c>
      <c r="BQ122" s="36" t="e">
        <f t="shared" si="55"/>
        <v>#REF!</v>
      </c>
      <c r="BR122" s="36" t="e">
        <f t="shared" si="55"/>
        <v>#REF!</v>
      </c>
      <c r="BS122" s="36" t="e">
        <f t="shared" si="55"/>
        <v>#REF!</v>
      </c>
      <c r="BT122" s="36" t="e">
        <f t="shared" si="55"/>
        <v>#REF!</v>
      </c>
      <c r="BU122" s="36" t="e">
        <f t="shared" si="55"/>
        <v>#REF!</v>
      </c>
      <c r="BV122" s="36" t="e">
        <f t="shared" si="55"/>
        <v>#REF!</v>
      </c>
      <c r="BW122" s="36" t="e">
        <f t="shared" si="55"/>
        <v>#REF!</v>
      </c>
      <c r="BX122" s="36" t="e">
        <f t="shared" si="55"/>
        <v>#REF!</v>
      </c>
    </row>
    <row r="123" spans="1:76" s="36" customFormat="1" ht="13.95" customHeight="1" thickBot="1">
      <c r="A123" s="81" t="s">
        <v>295</v>
      </c>
      <c r="B123" s="26">
        <v>15</v>
      </c>
      <c r="C123" s="61" t="s">
        <v>90</v>
      </c>
      <c r="D123" s="62" t="s">
        <v>111</v>
      </c>
      <c r="E123" s="62"/>
      <c r="F123" s="72"/>
      <c r="G123" s="72"/>
      <c r="H123" s="72">
        <v>15</v>
      </c>
      <c r="I123" s="72"/>
      <c r="J123" s="72"/>
      <c r="K123" s="72"/>
      <c r="L123" s="126"/>
      <c r="M123" s="65" t="e">
        <f>#REF!</f>
        <v>#REF!</v>
      </c>
      <c r="N123" s="65" t="e">
        <f>#REF!</f>
        <v>#REF!</v>
      </c>
      <c r="O123" s="65" t="e">
        <f>#REF!</f>
        <v>#REF!</v>
      </c>
      <c r="P123" s="65" t="e">
        <f>#REF!</f>
        <v>#REF!</v>
      </c>
      <c r="Q123" s="65" t="e">
        <f>#REF!</f>
        <v>#REF!</v>
      </c>
      <c r="R123" s="65" t="e">
        <f>#REF!</f>
        <v>#REF!</v>
      </c>
      <c r="S123" s="65" t="e">
        <f>#REF!</f>
        <v>#REF!</v>
      </c>
      <c r="T123" s="65" t="e">
        <f>#REF!</f>
        <v>#REF!</v>
      </c>
      <c r="U123" s="65" t="e">
        <f>#REF!</f>
        <v>#REF!</v>
      </c>
      <c r="V123" s="65" t="e">
        <f>#REF!</f>
        <v>#REF!</v>
      </c>
      <c r="W123" s="65" t="e">
        <f>#REF!</f>
        <v>#REF!</v>
      </c>
      <c r="X123" s="65" t="e">
        <f>#REF!</f>
        <v>#REF!</v>
      </c>
      <c r="Y123" s="65" t="e">
        <f>#REF!</f>
        <v>#REF!</v>
      </c>
      <c r="Z123" s="65" t="e">
        <f>#REF!</f>
        <v>#REF!</v>
      </c>
      <c r="AA123" s="65" t="e">
        <f>#REF!</f>
        <v>#REF!</v>
      </c>
      <c r="AB123" s="65" t="e">
        <f>#REF!</f>
        <v>#REF!</v>
      </c>
      <c r="AC123" s="76">
        <v>70</v>
      </c>
      <c r="AD123" s="106" t="e">
        <f t="shared" si="36"/>
        <v>#REF!</v>
      </c>
      <c r="AE123" s="91">
        <v>2.2400000000000002</v>
      </c>
      <c r="AF123" s="88">
        <v>2.5027777777777782</v>
      </c>
      <c r="AG123" s="89" t="e">
        <f t="shared" si="37"/>
        <v>#REF!</v>
      </c>
      <c r="AH123" s="36" t="e">
        <f t="shared" si="38"/>
        <v>#REF!</v>
      </c>
      <c r="AI123" s="36">
        <f>VLOOKUP(A123,'base vis'!C:I,7,0)</f>
        <v>0</v>
      </c>
      <c r="AJ123" s="36">
        <f>VLOOKUP($A123,'base vis'!C:J,8,0)</f>
        <v>8</v>
      </c>
      <c r="AK123" s="36">
        <f>VLOOKUP($A123,'base vis'!C:K,9,0)</f>
        <v>7</v>
      </c>
      <c r="AL123" s="36">
        <f>VLOOKUP($A123,'base vis'!C:L,10,0)</f>
        <v>0</v>
      </c>
      <c r="AM123" s="36">
        <f>VLOOKUP($A123,'base vis'!C:M,11,0)</f>
        <v>0</v>
      </c>
      <c r="AN123" s="36">
        <f>VLOOKUP($A123,'base vis'!C:N,12,0)</f>
        <v>0</v>
      </c>
      <c r="AO123" s="36">
        <f>VLOOKUP($A123,'base vis'!C:O,13,0)</f>
        <v>0</v>
      </c>
      <c r="AP123" s="36">
        <f>VLOOKUP($A123,'base vis'!C:P,14,0)</f>
        <v>0</v>
      </c>
      <c r="AQ123" s="36">
        <f>VLOOKUP($A123,'base vis'!C:Q,15,0)</f>
        <v>0</v>
      </c>
      <c r="AR123" s="36">
        <f>VLOOKUP($A123,'base vis'!C:R,16,0)</f>
        <v>0</v>
      </c>
      <c r="AS123" s="36">
        <f>VLOOKUP($A123,'base vis'!C:S,17,0)</f>
        <v>0</v>
      </c>
      <c r="AT123" s="36">
        <f>VLOOKUP($A123,'base vis'!C:T,18,0)</f>
        <v>0</v>
      </c>
      <c r="AU123" s="36">
        <f>VLOOKUP($A123,'base vis'!C:U,19,0)</f>
        <v>0</v>
      </c>
      <c r="AV123" s="36">
        <f>VLOOKUP($A123,'base vis'!C:V,20,0)</f>
        <v>0</v>
      </c>
      <c r="AW123" s="36">
        <f>VLOOKUP($A123,'base vis'!C:W,21,0)</f>
        <v>0</v>
      </c>
      <c r="AX123" s="36">
        <f>VLOOKUP($A123,'base vis'!C:X,22,0)</f>
        <v>0</v>
      </c>
      <c r="AY123" s="36">
        <f>VLOOKUP($A123,'base vis'!C:Y,23,0)</f>
        <v>0</v>
      </c>
      <c r="AZ123" s="36">
        <f>VLOOKUP($A123,'base vis'!C:E,3,0)</f>
        <v>3</v>
      </c>
      <c r="BA123" s="36">
        <f>VLOOKUP($A123,'base vis'!C:F,4,0)</f>
        <v>12</v>
      </c>
      <c r="BB123" s="36">
        <f>VLOOKUP($A123,'base vis'!C:G,5,0)</f>
        <v>0</v>
      </c>
      <c r="BC123" s="36">
        <f>VLOOKUP($A123,'base vis'!C:H,6,0)</f>
        <v>0</v>
      </c>
      <c r="BD123" s="36" t="e">
        <f t="shared" si="41"/>
        <v>#REF!</v>
      </c>
      <c r="BE123" s="36" t="e">
        <f t="shared" ref="BE123:BX123" si="56">IF($AH$123&gt;0,$AH$123*AJ123,0)</f>
        <v>#REF!</v>
      </c>
      <c r="BF123" s="36" t="e">
        <f t="shared" si="56"/>
        <v>#REF!</v>
      </c>
      <c r="BG123" s="36" t="e">
        <f t="shared" si="56"/>
        <v>#REF!</v>
      </c>
      <c r="BH123" s="36" t="e">
        <f t="shared" si="56"/>
        <v>#REF!</v>
      </c>
      <c r="BI123" s="36" t="e">
        <f t="shared" si="56"/>
        <v>#REF!</v>
      </c>
      <c r="BJ123" s="36" t="e">
        <f t="shared" si="56"/>
        <v>#REF!</v>
      </c>
      <c r="BK123" s="36" t="e">
        <f t="shared" si="56"/>
        <v>#REF!</v>
      </c>
      <c r="BL123" s="36" t="e">
        <f t="shared" si="56"/>
        <v>#REF!</v>
      </c>
      <c r="BM123" s="36" t="e">
        <f t="shared" si="56"/>
        <v>#REF!</v>
      </c>
      <c r="BN123" s="36" t="e">
        <f t="shared" si="56"/>
        <v>#REF!</v>
      </c>
      <c r="BO123" s="36" t="e">
        <f t="shared" si="56"/>
        <v>#REF!</v>
      </c>
      <c r="BP123" s="36" t="e">
        <f t="shared" si="56"/>
        <v>#REF!</v>
      </c>
      <c r="BQ123" s="36" t="e">
        <f t="shared" si="56"/>
        <v>#REF!</v>
      </c>
      <c r="BR123" s="36" t="e">
        <f t="shared" si="56"/>
        <v>#REF!</v>
      </c>
      <c r="BS123" s="36" t="e">
        <f t="shared" si="56"/>
        <v>#REF!</v>
      </c>
      <c r="BT123" s="36" t="e">
        <f t="shared" si="56"/>
        <v>#REF!</v>
      </c>
      <c r="BU123" s="36" t="e">
        <f t="shared" si="56"/>
        <v>#REF!</v>
      </c>
      <c r="BV123" s="36" t="e">
        <f t="shared" si="56"/>
        <v>#REF!</v>
      </c>
      <c r="BW123" s="36" t="e">
        <f t="shared" si="56"/>
        <v>#REF!</v>
      </c>
      <c r="BX123" s="36" t="e">
        <f t="shared" si="56"/>
        <v>#REF!</v>
      </c>
    </row>
    <row r="124" spans="1:76" s="36" customFormat="1" ht="13.95" customHeight="1" thickBot="1">
      <c r="A124" s="81" t="s">
        <v>296</v>
      </c>
      <c r="B124" s="26">
        <v>15</v>
      </c>
      <c r="C124" s="61" t="s">
        <v>90</v>
      </c>
      <c r="D124" s="62" t="s">
        <v>111</v>
      </c>
      <c r="E124" s="62"/>
      <c r="F124" s="72"/>
      <c r="G124" s="72"/>
      <c r="H124" s="72">
        <v>15</v>
      </c>
      <c r="I124" s="72"/>
      <c r="J124" s="72"/>
      <c r="K124" s="72"/>
      <c r="L124" s="126"/>
      <c r="M124" s="65" t="e">
        <f>#REF!</f>
        <v>#REF!</v>
      </c>
      <c r="N124" s="65" t="e">
        <f>#REF!</f>
        <v>#REF!</v>
      </c>
      <c r="O124" s="65" t="e">
        <f>#REF!</f>
        <v>#REF!</v>
      </c>
      <c r="P124" s="65" t="e">
        <f>#REF!</f>
        <v>#REF!</v>
      </c>
      <c r="Q124" s="65" t="e">
        <f>#REF!</f>
        <v>#REF!</v>
      </c>
      <c r="R124" s="65" t="e">
        <f>#REF!</f>
        <v>#REF!</v>
      </c>
      <c r="S124" s="65" t="e">
        <f>#REF!</f>
        <v>#REF!</v>
      </c>
      <c r="T124" s="65" t="e">
        <f>#REF!</f>
        <v>#REF!</v>
      </c>
      <c r="U124" s="65" t="e">
        <f>#REF!</f>
        <v>#REF!</v>
      </c>
      <c r="V124" s="65" t="e">
        <f>#REF!</f>
        <v>#REF!</v>
      </c>
      <c r="W124" s="65" t="e">
        <f>#REF!</f>
        <v>#REF!</v>
      </c>
      <c r="X124" s="65" t="e">
        <f>#REF!</f>
        <v>#REF!</v>
      </c>
      <c r="Y124" s="65" t="e">
        <f>#REF!</f>
        <v>#REF!</v>
      </c>
      <c r="Z124" s="65" t="e">
        <f>#REF!</f>
        <v>#REF!</v>
      </c>
      <c r="AA124" s="65" t="e">
        <f>#REF!</f>
        <v>#REF!</v>
      </c>
      <c r="AB124" s="65" t="e">
        <f>#REF!</f>
        <v>#REF!</v>
      </c>
      <c r="AC124" s="76">
        <v>70</v>
      </c>
      <c r="AD124" s="106" t="e">
        <f t="shared" si="36"/>
        <v>#REF!</v>
      </c>
      <c r="AE124" s="91">
        <v>2.08</v>
      </c>
      <c r="AF124" s="88">
        <v>2.3427777777777781</v>
      </c>
      <c r="AG124" s="89" t="e">
        <f t="shared" si="37"/>
        <v>#REF!</v>
      </c>
      <c r="AH124" s="36" t="e">
        <f t="shared" si="38"/>
        <v>#REF!</v>
      </c>
      <c r="AI124" s="36">
        <f>VLOOKUP(A124,'base vis'!C:I,7,0)</f>
        <v>0</v>
      </c>
      <c r="AJ124" s="36">
        <f>VLOOKUP($A124,'base vis'!C:J,8,0)</f>
        <v>10</v>
      </c>
      <c r="AK124" s="36">
        <f>VLOOKUP($A124,'base vis'!C:K,9,0)</f>
        <v>5</v>
      </c>
      <c r="AL124" s="36">
        <f>VLOOKUP($A124,'base vis'!C:L,10,0)</f>
        <v>0</v>
      </c>
      <c r="AM124" s="36">
        <f>VLOOKUP($A124,'base vis'!C:M,11,0)</f>
        <v>0</v>
      </c>
      <c r="AN124" s="36">
        <f>VLOOKUP($A124,'base vis'!C:N,12,0)</f>
        <v>0</v>
      </c>
      <c r="AO124" s="36">
        <f>VLOOKUP($A124,'base vis'!C:O,13,0)</f>
        <v>0</v>
      </c>
      <c r="AP124" s="36">
        <f>VLOOKUP($A124,'base vis'!C:P,14,0)</f>
        <v>0</v>
      </c>
      <c r="AQ124" s="36">
        <f>VLOOKUP($A124,'base vis'!C:Q,15,0)</f>
        <v>0</v>
      </c>
      <c r="AR124" s="36">
        <f>VLOOKUP($A124,'base vis'!C:R,16,0)</f>
        <v>0</v>
      </c>
      <c r="AS124" s="36">
        <f>VLOOKUP($A124,'base vis'!C:S,17,0)</f>
        <v>0</v>
      </c>
      <c r="AT124" s="36">
        <f>VLOOKUP($A124,'base vis'!C:T,18,0)</f>
        <v>0</v>
      </c>
      <c r="AU124" s="36">
        <f>VLOOKUP($A124,'base vis'!C:U,19,0)</f>
        <v>0</v>
      </c>
      <c r="AV124" s="36">
        <f>VLOOKUP($A124,'base vis'!C:V,20,0)</f>
        <v>0</v>
      </c>
      <c r="AW124" s="36">
        <f>VLOOKUP($A124,'base vis'!C:W,21,0)</f>
        <v>0</v>
      </c>
      <c r="AX124" s="36">
        <f>VLOOKUP($A124,'base vis'!C:X,22,0)</f>
        <v>0</v>
      </c>
      <c r="AY124" s="36">
        <f>VLOOKUP($A124,'base vis'!C:Y,23,0)</f>
        <v>0</v>
      </c>
      <c r="AZ124" s="36">
        <f>VLOOKUP($A124,'base vis'!C:E,3,0)</f>
        <v>4</v>
      </c>
      <c r="BA124" s="36">
        <f>VLOOKUP($A124,'base vis'!C:F,4,0)</f>
        <v>0</v>
      </c>
      <c r="BB124" s="36">
        <f>VLOOKUP($A124,'base vis'!C:G,5,0)</f>
        <v>1</v>
      </c>
      <c r="BC124" s="36">
        <f>VLOOKUP($A124,'base vis'!C:H,6,0)</f>
        <v>0</v>
      </c>
      <c r="BD124" s="36" t="e">
        <f t="shared" si="41"/>
        <v>#REF!</v>
      </c>
      <c r="BE124" s="36" t="e">
        <f t="shared" ref="BE124:BX124" si="57">IF($AH$124&gt;0,$AH$124*AJ124,0)</f>
        <v>#REF!</v>
      </c>
      <c r="BF124" s="36" t="e">
        <f t="shared" si="57"/>
        <v>#REF!</v>
      </c>
      <c r="BG124" s="36" t="e">
        <f t="shared" si="57"/>
        <v>#REF!</v>
      </c>
      <c r="BH124" s="36" t="e">
        <f t="shared" si="57"/>
        <v>#REF!</v>
      </c>
      <c r="BI124" s="36" t="e">
        <f t="shared" si="57"/>
        <v>#REF!</v>
      </c>
      <c r="BJ124" s="36" t="e">
        <f t="shared" si="57"/>
        <v>#REF!</v>
      </c>
      <c r="BK124" s="36" t="e">
        <f t="shared" si="57"/>
        <v>#REF!</v>
      </c>
      <c r="BL124" s="36" t="e">
        <f t="shared" si="57"/>
        <v>#REF!</v>
      </c>
      <c r="BM124" s="36" t="e">
        <f t="shared" si="57"/>
        <v>#REF!</v>
      </c>
      <c r="BN124" s="36" t="e">
        <f t="shared" si="57"/>
        <v>#REF!</v>
      </c>
      <c r="BO124" s="36" t="e">
        <f t="shared" si="57"/>
        <v>#REF!</v>
      </c>
      <c r="BP124" s="36" t="e">
        <f t="shared" si="57"/>
        <v>#REF!</v>
      </c>
      <c r="BQ124" s="36" t="e">
        <f t="shared" si="57"/>
        <v>#REF!</v>
      </c>
      <c r="BR124" s="36" t="e">
        <f t="shared" si="57"/>
        <v>#REF!</v>
      </c>
      <c r="BS124" s="36" t="e">
        <f t="shared" si="57"/>
        <v>#REF!</v>
      </c>
      <c r="BT124" s="36" t="e">
        <f t="shared" si="57"/>
        <v>#REF!</v>
      </c>
      <c r="BU124" s="36" t="e">
        <f t="shared" si="57"/>
        <v>#REF!</v>
      </c>
      <c r="BV124" s="36" t="e">
        <f t="shared" si="57"/>
        <v>#REF!</v>
      </c>
      <c r="BW124" s="36" t="e">
        <f t="shared" si="57"/>
        <v>#REF!</v>
      </c>
      <c r="BX124" s="36" t="e">
        <f t="shared" si="57"/>
        <v>#REF!</v>
      </c>
    </row>
    <row r="125" spans="1:76" s="36" customFormat="1" ht="13.95" customHeight="1" thickBot="1">
      <c r="A125" s="81" t="s">
        <v>1353</v>
      </c>
      <c r="B125" s="26">
        <v>15</v>
      </c>
      <c r="C125" s="61" t="s">
        <v>90</v>
      </c>
      <c r="D125" s="62" t="s">
        <v>111</v>
      </c>
      <c r="E125" s="62"/>
      <c r="F125" s="72"/>
      <c r="G125" s="72"/>
      <c r="H125" s="72">
        <v>15</v>
      </c>
      <c r="I125" s="72"/>
      <c r="J125" s="72"/>
      <c r="K125" s="72"/>
      <c r="L125" s="126"/>
      <c r="M125" s="65" t="e">
        <f>#REF!</f>
        <v>#REF!</v>
      </c>
      <c r="N125" s="65" t="e">
        <f>#REF!</f>
        <v>#REF!</v>
      </c>
      <c r="O125" s="65" t="e">
        <f>#REF!</f>
        <v>#REF!</v>
      </c>
      <c r="P125" s="65" t="e">
        <f>#REF!</f>
        <v>#REF!</v>
      </c>
      <c r="Q125" s="65" t="e">
        <f>#REF!</f>
        <v>#REF!</v>
      </c>
      <c r="R125" s="65" t="e">
        <f>#REF!</f>
        <v>#REF!</v>
      </c>
      <c r="S125" s="65" t="e">
        <f>#REF!</f>
        <v>#REF!</v>
      </c>
      <c r="T125" s="65" t="e">
        <f>#REF!</f>
        <v>#REF!</v>
      </c>
      <c r="U125" s="65" t="e">
        <f>#REF!</f>
        <v>#REF!</v>
      </c>
      <c r="V125" s="65" t="e">
        <f>#REF!</f>
        <v>#REF!</v>
      </c>
      <c r="W125" s="65" t="e">
        <f>#REF!</f>
        <v>#REF!</v>
      </c>
      <c r="X125" s="65" t="e">
        <f>#REF!</f>
        <v>#REF!</v>
      </c>
      <c r="Y125" s="65" t="e">
        <f>#REF!</f>
        <v>#REF!</v>
      </c>
      <c r="Z125" s="65" t="e">
        <f>#REF!</f>
        <v>#REF!</v>
      </c>
      <c r="AA125" s="65" t="e">
        <f>#REF!</f>
        <v>#REF!</v>
      </c>
      <c r="AB125" s="65" t="e">
        <f>#REF!</f>
        <v>#REF!</v>
      </c>
      <c r="AC125" s="76">
        <v>70</v>
      </c>
      <c r="AD125" s="106" t="e">
        <f t="shared" si="36"/>
        <v>#REF!</v>
      </c>
      <c r="AE125" s="91">
        <v>2.52</v>
      </c>
      <c r="AF125" s="88">
        <v>2.782777777777778</v>
      </c>
      <c r="AG125" s="89" t="e">
        <f t="shared" si="37"/>
        <v>#REF!</v>
      </c>
      <c r="AH125" s="36" t="e">
        <f t="shared" si="38"/>
        <v>#REF!</v>
      </c>
      <c r="AI125" s="36">
        <f>VLOOKUP(A125,'base vis'!C:I,7,0)</f>
        <v>0</v>
      </c>
      <c r="AJ125" s="36">
        <f>VLOOKUP($A125,'base vis'!C:J,8,0)</f>
        <v>3</v>
      </c>
      <c r="AK125" s="36">
        <f>VLOOKUP($A125,'base vis'!C:K,9,0)</f>
        <v>10</v>
      </c>
      <c r="AL125" s="36">
        <f>VLOOKUP($A125,'base vis'!C:L,10,0)</f>
        <v>2</v>
      </c>
      <c r="AM125" s="36">
        <f>VLOOKUP($A125,'base vis'!C:M,11,0)</f>
        <v>0</v>
      </c>
      <c r="AN125" s="36">
        <f>VLOOKUP($A125,'base vis'!C:N,12,0)</f>
        <v>0</v>
      </c>
      <c r="AO125" s="36">
        <f>VLOOKUP($A125,'base vis'!C:O,13,0)</f>
        <v>0</v>
      </c>
      <c r="AP125" s="36">
        <f>VLOOKUP($A125,'base vis'!C:P,14,0)</f>
        <v>0</v>
      </c>
      <c r="AQ125" s="36">
        <f>VLOOKUP($A125,'base vis'!C:Q,15,0)</f>
        <v>0</v>
      </c>
      <c r="AR125" s="36">
        <f>VLOOKUP($A125,'base vis'!C:R,16,0)</f>
        <v>0</v>
      </c>
      <c r="AS125" s="36">
        <f>VLOOKUP($A125,'base vis'!C:S,17,0)</f>
        <v>0</v>
      </c>
      <c r="AT125" s="36">
        <f>VLOOKUP($A125,'base vis'!C:T,18,0)</f>
        <v>0</v>
      </c>
      <c r="AU125" s="36">
        <f>VLOOKUP($A125,'base vis'!C:U,19,0)</f>
        <v>0</v>
      </c>
      <c r="AV125" s="36">
        <f>VLOOKUP($A125,'base vis'!C:V,20,0)</f>
        <v>0</v>
      </c>
      <c r="AW125" s="36">
        <f>VLOOKUP($A125,'base vis'!C:W,21,0)</f>
        <v>0</v>
      </c>
      <c r="AX125" s="36">
        <f>VLOOKUP($A125,'base vis'!C:X,22,0)</f>
        <v>0</v>
      </c>
      <c r="AY125" s="36">
        <f>VLOOKUP($A125,'base vis'!C:Y,23,0)</f>
        <v>0</v>
      </c>
      <c r="AZ125" s="36">
        <f>VLOOKUP($A125,'base vis'!C:E,3,0)</f>
        <v>15</v>
      </c>
      <c r="BA125" s="36">
        <f>VLOOKUP($A125,'base vis'!C:F,4,0)</f>
        <v>0</v>
      </c>
      <c r="BB125" s="36">
        <f>VLOOKUP($A125,'base vis'!C:G,5,0)</f>
        <v>0</v>
      </c>
      <c r="BC125" s="36">
        <f>VLOOKUP($A125,'base vis'!C:H,6,0)</f>
        <v>0</v>
      </c>
      <c r="BD125" s="36" t="e">
        <f t="shared" si="41"/>
        <v>#REF!</v>
      </c>
      <c r="BE125" s="36" t="e">
        <f t="shared" ref="BE125:BX125" si="58">IF($AH$125&gt;0,$AH$125*AJ125,0)</f>
        <v>#REF!</v>
      </c>
      <c r="BF125" s="36" t="e">
        <f t="shared" si="58"/>
        <v>#REF!</v>
      </c>
      <c r="BG125" s="36" t="e">
        <f t="shared" si="58"/>
        <v>#REF!</v>
      </c>
      <c r="BH125" s="36" t="e">
        <f t="shared" si="58"/>
        <v>#REF!</v>
      </c>
      <c r="BI125" s="36" t="e">
        <f t="shared" si="58"/>
        <v>#REF!</v>
      </c>
      <c r="BJ125" s="36" t="e">
        <f t="shared" si="58"/>
        <v>#REF!</v>
      </c>
      <c r="BK125" s="36" t="e">
        <f t="shared" si="58"/>
        <v>#REF!</v>
      </c>
      <c r="BL125" s="36" t="e">
        <f t="shared" si="58"/>
        <v>#REF!</v>
      </c>
      <c r="BM125" s="36" t="e">
        <f t="shared" si="58"/>
        <v>#REF!</v>
      </c>
      <c r="BN125" s="36" t="e">
        <f t="shared" si="58"/>
        <v>#REF!</v>
      </c>
      <c r="BO125" s="36" t="e">
        <f t="shared" si="58"/>
        <v>#REF!</v>
      </c>
      <c r="BP125" s="36" t="e">
        <f t="shared" si="58"/>
        <v>#REF!</v>
      </c>
      <c r="BQ125" s="36" t="e">
        <f t="shared" si="58"/>
        <v>#REF!</v>
      </c>
      <c r="BR125" s="36" t="e">
        <f t="shared" si="58"/>
        <v>#REF!</v>
      </c>
      <c r="BS125" s="36" t="e">
        <f t="shared" si="58"/>
        <v>#REF!</v>
      </c>
      <c r="BT125" s="36" t="e">
        <f t="shared" si="58"/>
        <v>#REF!</v>
      </c>
      <c r="BU125" s="36" t="e">
        <f t="shared" si="58"/>
        <v>#REF!</v>
      </c>
      <c r="BV125" s="36" t="e">
        <f t="shared" si="58"/>
        <v>#REF!</v>
      </c>
      <c r="BW125" s="36" t="e">
        <f t="shared" si="58"/>
        <v>#REF!</v>
      </c>
      <c r="BX125" s="36" t="e">
        <f t="shared" si="58"/>
        <v>#REF!</v>
      </c>
    </row>
    <row r="126" spans="1:76" s="36" customFormat="1" ht="13.95" customHeight="1" thickBot="1">
      <c r="A126" s="81" t="s">
        <v>1354</v>
      </c>
      <c r="B126" s="26">
        <v>15</v>
      </c>
      <c r="C126" s="61" t="s">
        <v>90</v>
      </c>
      <c r="D126" s="62" t="s">
        <v>111</v>
      </c>
      <c r="E126" s="62" t="s">
        <v>259</v>
      </c>
      <c r="F126" s="72"/>
      <c r="G126" s="72"/>
      <c r="H126" s="72">
        <v>15</v>
      </c>
      <c r="I126" s="72"/>
      <c r="J126" s="72"/>
      <c r="K126" s="72"/>
      <c r="L126" s="126"/>
      <c r="M126" s="65" t="e">
        <f>#REF!</f>
        <v>#REF!</v>
      </c>
      <c r="N126" s="65" t="e">
        <f>#REF!</f>
        <v>#REF!</v>
      </c>
      <c r="O126" s="65" t="e">
        <f>#REF!</f>
        <v>#REF!</v>
      </c>
      <c r="P126" s="65" t="e">
        <f>#REF!</f>
        <v>#REF!</v>
      </c>
      <c r="Q126" s="65" t="e">
        <f>#REF!</f>
        <v>#REF!</v>
      </c>
      <c r="R126" s="65" t="e">
        <f>#REF!</f>
        <v>#REF!</v>
      </c>
      <c r="S126" s="65" t="e">
        <f>#REF!</f>
        <v>#REF!</v>
      </c>
      <c r="T126" s="65" t="e">
        <f>#REF!</f>
        <v>#REF!</v>
      </c>
      <c r="U126" s="65" t="e">
        <f>#REF!</f>
        <v>#REF!</v>
      </c>
      <c r="V126" s="65" t="e">
        <f>#REF!</f>
        <v>#REF!</v>
      </c>
      <c r="W126" s="65" t="e">
        <f>#REF!</f>
        <v>#REF!</v>
      </c>
      <c r="X126" s="65" t="e">
        <f>#REF!</f>
        <v>#REF!</v>
      </c>
      <c r="Y126" s="65" t="e">
        <f>#REF!</f>
        <v>#REF!</v>
      </c>
      <c r="Z126" s="65" t="e">
        <f>#REF!</f>
        <v>#REF!</v>
      </c>
      <c r="AA126" s="65" t="e">
        <f>#REF!</f>
        <v>#REF!</v>
      </c>
      <c r="AB126" s="65" t="e">
        <f>#REF!</f>
        <v>#REF!</v>
      </c>
      <c r="AC126" s="76">
        <v>70</v>
      </c>
      <c r="AD126" s="106" t="e">
        <f t="shared" si="36"/>
        <v>#REF!</v>
      </c>
      <c r="AE126" s="91">
        <v>2.88</v>
      </c>
      <c r="AF126" s="88">
        <v>3.3</v>
      </c>
      <c r="AG126" s="89" t="e">
        <f t="shared" si="37"/>
        <v>#REF!</v>
      </c>
      <c r="AH126" s="36" t="e">
        <f t="shared" si="38"/>
        <v>#REF!</v>
      </c>
      <c r="AI126" s="36">
        <f>VLOOKUP(A126,'base vis'!C:I,7,0)</f>
        <v>0</v>
      </c>
      <c r="AJ126" s="36">
        <f>VLOOKUP($A126,'base vis'!C:J,8,0)</f>
        <v>6</v>
      </c>
      <c r="AK126" s="36">
        <f>VLOOKUP($A126,'base vis'!C:K,9,0)</f>
        <v>9</v>
      </c>
      <c r="AL126" s="36">
        <f>VLOOKUP($A126,'base vis'!C:L,10,0)</f>
        <v>0</v>
      </c>
      <c r="AM126" s="36">
        <f>VLOOKUP($A126,'base vis'!C:M,11,0)</f>
        <v>0</v>
      </c>
      <c r="AN126" s="36">
        <f>VLOOKUP($A126,'base vis'!C:N,12,0)</f>
        <v>0</v>
      </c>
      <c r="AO126" s="36">
        <f>VLOOKUP($A126,'base vis'!C:O,13,0)</f>
        <v>0</v>
      </c>
      <c r="AP126" s="36">
        <f>VLOOKUP($A126,'base vis'!C:P,14,0)</f>
        <v>0</v>
      </c>
      <c r="AQ126" s="36">
        <f>VLOOKUP($A126,'base vis'!C:Q,15,0)</f>
        <v>0</v>
      </c>
      <c r="AR126" s="36">
        <f>VLOOKUP($A126,'base vis'!C:R,16,0)</f>
        <v>0</v>
      </c>
      <c r="AS126" s="36">
        <f>VLOOKUP($A126,'base vis'!C:S,17,0)</f>
        <v>0</v>
      </c>
      <c r="AT126" s="36">
        <f>VLOOKUP($A126,'base vis'!C:T,18,0)</f>
        <v>0</v>
      </c>
      <c r="AU126" s="36">
        <f>VLOOKUP($A126,'base vis'!C:U,19,0)</f>
        <v>0</v>
      </c>
      <c r="AV126" s="36">
        <f>VLOOKUP($A126,'base vis'!C:V,20,0)</f>
        <v>0</v>
      </c>
      <c r="AW126" s="36">
        <f>VLOOKUP($A126,'base vis'!C:W,21,0)</f>
        <v>0</v>
      </c>
      <c r="AX126" s="36">
        <f>VLOOKUP($A126,'base vis'!C:X,22,0)</f>
        <v>0</v>
      </c>
      <c r="AY126" s="36">
        <f>VLOOKUP($A126,'base vis'!C:Y,23,0)</f>
        <v>0</v>
      </c>
      <c r="AZ126" s="36">
        <f>VLOOKUP($A126,'base vis'!C:E,3,0)</f>
        <v>0</v>
      </c>
      <c r="BA126" s="36">
        <f>VLOOKUP($A126,'base vis'!C:F,4,0)</f>
        <v>15</v>
      </c>
      <c r="BB126" s="36">
        <f>VLOOKUP($A126,'base vis'!C:G,5,0)</f>
        <v>0</v>
      </c>
      <c r="BC126" s="36">
        <f>VLOOKUP($A126,'base vis'!C:H,6,0)</f>
        <v>0</v>
      </c>
      <c r="BD126" s="36" t="e">
        <f t="shared" si="41"/>
        <v>#REF!</v>
      </c>
      <c r="BE126" s="36" t="e">
        <f t="shared" ref="BE126:BE189" si="59">IF($AH126&gt;0,$AH126*AJ126,0)</f>
        <v>#REF!</v>
      </c>
      <c r="BF126" s="36" t="e">
        <f t="shared" ref="BF126:BF189" si="60">IF($AH126&gt;0,$AH126*AK126,0)</f>
        <v>#REF!</v>
      </c>
      <c r="BG126" s="36" t="e">
        <f t="shared" ref="BG126:BG189" si="61">IF($AH126&gt;0,$AH126*AL126,0)</f>
        <v>#REF!</v>
      </c>
      <c r="BH126" s="36" t="e">
        <f t="shared" ref="BH126:BH189" si="62">IF($AH126&gt;0,$AH126*AM126,0)</f>
        <v>#REF!</v>
      </c>
      <c r="BI126" s="36" t="e">
        <f t="shared" ref="BI126:BI189" si="63">IF($AH126&gt;0,$AH126*AN126,0)</f>
        <v>#REF!</v>
      </c>
      <c r="BJ126" s="36" t="e">
        <f t="shared" ref="BJ126:BJ189" si="64">IF($AH126&gt;0,$AH126*AO126,0)</f>
        <v>#REF!</v>
      </c>
      <c r="BK126" s="36" t="e">
        <f t="shared" ref="BK126:BK189" si="65">IF($AH126&gt;0,$AH126*AP126,0)</f>
        <v>#REF!</v>
      </c>
      <c r="BL126" s="36" t="e">
        <f t="shared" ref="BL126:BL189" si="66">IF($AH126&gt;0,$AH126*AQ126,0)</f>
        <v>#REF!</v>
      </c>
      <c r="BM126" s="36" t="e">
        <f t="shared" ref="BM126:BM189" si="67">IF($AH126&gt;0,$AH126*AR126,0)</f>
        <v>#REF!</v>
      </c>
      <c r="BN126" s="36" t="e">
        <f t="shared" ref="BN126:BN189" si="68">IF($AH126&gt;0,$AH126*AS126,0)</f>
        <v>#REF!</v>
      </c>
      <c r="BO126" s="36" t="e">
        <f t="shared" ref="BO126:BO189" si="69">IF($AH126&gt;0,$AH126*AT126,0)</f>
        <v>#REF!</v>
      </c>
      <c r="BP126" s="36" t="e">
        <f t="shared" ref="BP126:BP189" si="70">IF($AH126&gt;0,$AH126*AU126,0)</f>
        <v>#REF!</v>
      </c>
      <c r="BQ126" s="36" t="e">
        <f t="shared" ref="BQ126:BQ189" si="71">IF($AH126&gt;0,$AH126*AV126,0)</f>
        <v>#REF!</v>
      </c>
      <c r="BR126" s="36" t="e">
        <f t="shared" ref="BR126:BR189" si="72">IF($AH126&gt;0,$AH126*AW126,0)</f>
        <v>#REF!</v>
      </c>
      <c r="BS126" s="36" t="e">
        <f t="shared" ref="BS126:BS189" si="73">IF($AH126&gt;0,$AH126*AX126,0)</f>
        <v>#REF!</v>
      </c>
      <c r="BT126" s="36" t="e">
        <f t="shared" ref="BT126:BT189" si="74">IF($AH126&gt;0,$AH126*AY126,0)</f>
        <v>#REF!</v>
      </c>
      <c r="BU126" s="36" t="e">
        <f t="shared" ref="BU126:BU189" si="75">IF($AH126&gt;0,$AH126*AZ126,0)</f>
        <v>#REF!</v>
      </c>
      <c r="BV126" s="36" t="e">
        <f t="shared" ref="BV126:BV189" si="76">IF($AH126&gt;0,$AH126*BA126,0)</f>
        <v>#REF!</v>
      </c>
      <c r="BW126" s="36" t="e">
        <f t="shared" ref="BW126:BW189" si="77">IF($AH126&gt;0,$AH126*BB126,0)</f>
        <v>#REF!</v>
      </c>
      <c r="BX126" s="36" t="e">
        <f t="shared" ref="BX126:BX189" si="78">IF($AH126&gt;0,$AH126*BC126,0)</f>
        <v>#REF!</v>
      </c>
    </row>
    <row r="127" spans="1:76" s="36" customFormat="1" ht="13.95" customHeight="1" thickBot="1">
      <c r="A127" s="81" t="s">
        <v>297</v>
      </c>
      <c r="B127" s="26">
        <v>10</v>
      </c>
      <c r="C127" s="61" t="s">
        <v>90</v>
      </c>
      <c r="D127" s="62" t="s">
        <v>111</v>
      </c>
      <c r="E127" s="62" t="s">
        <v>260</v>
      </c>
      <c r="F127" s="72"/>
      <c r="G127" s="72"/>
      <c r="H127" s="72">
        <v>10</v>
      </c>
      <c r="I127" s="72"/>
      <c r="J127" s="72"/>
      <c r="K127" s="72"/>
      <c r="L127" s="126"/>
      <c r="M127" s="65" t="e">
        <f>#REF!</f>
        <v>#REF!</v>
      </c>
      <c r="N127" s="65" t="e">
        <f>#REF!</f>
        <v>#REF!</v>
      </c>
      <c r="O127" s="65" t="e">
        <f>#REF!</f>
        <v>#REF!</v>
      </c>
      <c r="P127" s="65" t="e">
        <f>#REF!</f>
        <v>#REF!</v>
      </c>
      <c r="Q127" s="65" t="e">
        <f>#REF!</f>
        <v>#REF!</v>
      </c>
      <c r="R127" s="65" t="e">
        <f>#REF!</f>
        <v>#REF!</v>
      </c>
      <c r="S127" s="65" t="e">
        <f>#REF!</f>
        <v>#REF!</v>
      </c>
      <c r="T127" s="65" t="e">
        <f>#REF!</f>
        <v>#REF!</v>
      </c>
      <c r="U127" s="65" t="e">
        <f>#REF!</f>
        <v>#REF!</v>
      </c>
      <c r="V127" s="65" t="e">
        <f>#REF!</f>
        <v>#REF!</v>
      </c>
      <c r="W127" s="65" t="e">
        <f>#REF!</f>
        <v>#REF!</v>
      </c>
      <c r="X127" s="65" t="e">
        <f>#REF!</f>
        <v>#REF!</v>
      </c>
      <c r="Y127" s="65" t="e">
        <f>#REF!</f>
        <v>#REF!</v>
      </c>
      <c r="Z127" s="65" t="e">
        <f>#REF!</f>
        <v>#REF!</v>
      </c>
      <c r="AA127" s="65" t="e">
        <f>#REF!</f>
        <v>#REF!</v>
      </c>
      <c r="AB127" s="65" t="e">
        <f>#REF!</f>
        <v>#REF!</v>
      </c>
      <c r="AC127" s="76">
        <v>62.5</v>
      </c>
      <c r="AD127" s="106" t="e">
        <f t="shared" si="36"/>
        <v>#REF!</v>
      </c>
      <c r="AE127" s="91">
        <v>2.2400000000000002</v>
      </c>
      <c r="AF127" s="88">
        <v>2.5027777777777782</v>
      </c>
      <c r="AG127" s="89" t="e">
        <f t="shared" si="37"/>
        <v>#REF!</v>
      </c>
      <c r="AH127" s="36" t="e">
        <f t="shared" si="38"/>
        <v>#REF!</v>
      </c>
      <c r="AI127" s="36">
        <f>VLOOKUP(A127,'base vis'!C:I,7,0)</f>
        <v>0</v>
      </c>
      <c r="AJ127" s="36">
        <f>VLOOKUP($A127,'base vis'!C:J,8,0)</f>
        <v>1</v>
      </c>
      <c r="AK127" s="36">
        <f>VLOOKUP($A127,'base vis'!C:K,9,0)</f>
        <v>9</v>
      </c>
      <c r="AL127" s="36">
        <f>VLOOKUP($A127,'base vis'!C:L,10,0)</f>
        <v>0</v>
      </c>
      <c r="AM127" s="36">
        <f>VLOOKUP($A127,'base vis'!C:M,11,0)</f>
        <v>0</v>
      </c>
      <c r="AN127" s="36">
        <f>VLOOKUP($A127,'base vis'!C:N,12,0)</f>
        <v>0</v>
      </c>
      <c r="AO127" s="36">
        <f>VLOOKUP($A127,'base vis'!C:O,13,0)</f>
        <v>0</v>
      </c>
      <c r="AP127" s="36">
        <f>VLOOKUP($A127,'base vis'!C:P,14,0)</f>
        <v>0</v>
      </c>
      <c r="AQ127" s="36">
        <f>VLOOKUP($A127,'base vis'!C:Q,15,0)</f>
        <v>0</v>
      </c>
      <c r="AR127" s="36">
        <f>VLOOKUP($A127,'base vis'!C:R,16,0)</f>
        <v>0</v>
      </c>
      <c r="AS127" s="36">
        <f>VLOOKUP($A127,'base vis'!C:S,17,0)</f>
        <v>0</v>
      </c>
      <c r="AT127" s="36">
        <f>VLOOKUP($A127,'base vis'!C:T,18,0)</f>
        <v>0</v>
      </c>
      <c r="AU127" s="36">
        <f>VLOOKUP($A127,'base vis'!C:U,19,0)</f>
        <v>0</v>
      </c>
      <c r="AV127" s="36">
        <f>VLOOKUP($A127,'base vis'!C:V,20,0)</f>
        <v>0</v>
      </c>
      <c r="AW127" s="36">
        <f>VLOOKUP($A127,'base vis'!C:W,21,0)</f>
        <v>0</v>
      </c>
      <c r="AX127" s="36">
        <f>VLOOKUP($A127,'base vis'!C:X,22,0)</f>
        <v>0</v>
      </c>
      <c r="AY127" s="36">
        <f>VLOOKUP($A127,'base vis'!C:Y,23,0)</f>
        <v>0</v>
      </c>
      <c r="AZ127" s="36">
        <f>VLOOKUP($A127,'base vis'!C:E,3,0)</f>
        <v>10</v>
      </c>
      <c r="BA127" s="36">
        <f>VLOOKUP($A127,'base vis'!C:F,4,0)</f>
        <v>0</v>
      </c>
      <c r="BB127" s="36">
        <f>VLOOKUP($A127,'base vis'!C:G,5,0)</f>
        <v>0</v>
      </c>
      <c r="BC127" s="36">
        <f>VLOOKUP($A127,'base vis'!C:H,6,0)</f>
        <v>0</v>
      </c>
      <c r="BD127" s="36" t="e">
        <f t="shared" si="41"/>
        <v>#REF!</v>
      </c>
      <c r="BE127" s="36" t="e">
        <f t="shared" si="59"/>
        <v>#REF!</v>
      </c>
      <c r="BF127" s="36" t="e">
        <f t="shared" si="60"/>
        <v>#REF!</v>
      </c>
      <c r="BG127" s="36" t="e">
        <f t="shared" si="61"/>
        <v>#REF!</v>
      </c>
      <c r="BH127" s="36" t="e">
        <f t="shared" si="62"/>
        <v>#REF!</v>
      </c>
      <c r="BI127" s="36" t="e">
        <f t="shared" si="63"/>
        <v>#REF!</v>
      </c>
      <c r="BJ127" s="36" t="e">
        <f t="shared" si="64"/>
        <v>#REF!</v>
      </c>
      <c r="BK127" s="36" t="e">
        <f t="shared" si="65"/>
        <v>#REF!</v>
      </c>
      <c r="BL127" s="36" t="e">
        <f t="shared" si="66"/>
        <v>#REF!</v>
      </c>
      <c r="BM127" s="36" t="e">
        <f t="shared" si="67"/>
        <v>#REF!</v>
      </c>
      <c r="BN127" s="36" t="e">
        <f t="shared" si="68"/>
        <v>#REF!</v>
      </c>
      <c r="BO127" s="36" t="e">
        <f t="shared" si="69"/>
        <v>#REF!</v>
      </c>
      <c r="BP127" s="36" t="e">
        <f t="shared" si="70"/>
        <v>#REF!</v>
      </c>
      <c r="BQ127" s="36" t="e">
        <f t="shared" si="71"/>
        <v>#REF!</v>
      </c>
      <c r="BR127" s="36" t="e">
        <f t="shared" si="72"/>
        <v>#REF!</v>
      </c>
      <c r="BS127" s="36" t="e">
        <f t="shared" si="73"/>
        <v>#REF!</v>
      </c>
      <c r="BT127" s="36" t="e">
        <f t="shared" si="74"/>
        <v>#REF!</v>
      </c>
      <c r="BU127" s="36" t="e">
        <f t="shared" si="75"/>
        <v>#REF!</v>
      </c>
      <c r="BV127" s="36" t="e">
        <f t="shared" si="76"/>
        <v>#REF!</v>
      </c>
      <c r="BW127" s="36" t="e">
        <f t="shared" si="77"/>
        <v>#REF!</v>
      </c>
      <c r="BX127" s="36" t="e">
        <f t="shared" si="78"/>
        <v>#REF!</v>
      </c>
    </row>
    <row r="128" spans="1:76" s="36" customFormat="1" ht="13.95" customHeight="1" thickBot="1">
      <c r="A128" s="81" t="s">
        <v>298</v>
      </c>
      <c r="B128" s="26">
        <v>10</v>
      </c>
      <c r="C128" s="61" t="s">
        <v>91</v>
      </c>
      <c r="D128" s="62" t="s">
        <v>111</v>
      </c>
      <c r="E128" s="62" t="s">
        <v>260</v>
      </c>
      <c r="F128" s="72"/>
      <c r="G128" s="72"/>
      <c r="H128" s="72"/>
      <c r="I128" s="72">
        <v>10</v>
      </c>
      <c r="J128" s="72"/>
      <c r="K128" s="72"/>
      <c r="L128" s="126"/>
      <c r="M128" s="65" t="e">
        <f>#REF!</f>
        <v>#REF!</v>
      </c>
      <c r="N128" s="65" t="e">
        <f>#REF!</f>
        <v>#REF!</v>
      </c>
      <c r="O128" s="65" t="e">
        <f>#REF!</f>
        <v>#REF!</v>
      </c>
      <c r="P128" s="65" t="e">
        <f>#REF!</f>
        <v>#REF!</v>
      </c>
      <c r="Q128" s="65" t="e">
        <f>#REF!</f>
        <v>#REF!</v>
      </c>
      <c r="R128" s="65" t="e">
        <f>#REF!</f>
        <v>#REF!</v>
      </c>
      <c r="S128" s="65" t="e">
        <f>#REF!</f>
        <v>#REF!</v>
      </c>
      <c r="T128" s="65" t="e">
        <f>#REF!</f>
        <v>#REF!</v>
      </c>
      <c r="U128" s="65" t="e">
        <f>#REF!</f>
        <v>#REF!</v>
      </c>
      <c r="V128" s="65" t="e">
        <f>#REF!</f>
        <v>#REF!</v>
      </c>
      <c r="W128" s="65" t="e">
        <f>#REF!</f>
        <v>#REF!</v>
      </c>
      <c r="X128" s="65" t="e">
        <f>#REF!</f>
        <v>#REF!</v>
      </c>
      <c r="Y128" s="65" t="e">
        <f>#REF!</f>
        <v>#REF!</v>
      </c>
      <c r="Z128" s="65" t="e">
        <f>#REF!</f>
        <v>#REF!</v>
      </c>
      <c r="AA128" s="65" t="e">
        <f>#REF!</f>
        <v>#REF!</v>
      </c>
      <c r="AB128" s="65" t="e">
        <f>#REF!</f>
        <v>#REF!</v>
      </c>
      <c r="AC128" s="76">
        <v>67.5</v>
      </c>
      <c r="AD128" s="106" t="e">
        <f t="shared" si="36"/>
        <v>#REF!</v>
      </c>
      <c r="AE128" s="91">
        <v>3.32</v>
      </c>
      <c r="AF128" s="88">
        <v>3.6107142857142858</v>
      </c>
      <c r="AG128" s="89" t="e">
        <f t="shared" si="37"/>
        <v>#REF!</v>
      </c>
      <c r="AH128" s="36" t="e">
        <f t="shared" si="38"/>
        <v>#REF!</v>
      </c>
      <c r="AI128" s="36">
        <f>VLOOKUP(A128,'base vis'!C:I,7,0)</f>
        <v>0</v>
      </c>
      <c r="AJ128" s="36">
        <f>VLOOKUP($A128,'base vis'!C:J,8,0)</f>
        <v>0</v>
      </c>
      <c r="AK128" s="36">
        <f>VLOOKUP($A128,'base vis'!C:K,9,0)</f>
        <v>4</v>
      </c>
      <c r="AL128" s="36">
        <f>VLOOKUP($A128,'base vis'!C:L,10,0)</f>
        <v>6</v>
      </c>
      <c r="AM128" s="36">
        <f>VLOOKUP($A128,'base vis'!C:M,11,0)</f>
        <v>0</v>
      </c>
      <c r="AN128" s="36">
        <f>VLOOKUP($A128,'base vis'!C:N,12,0)</f>
        <v>0</v>
      </c>
      <c r="AO128" s="36">
        <f>VLOOKUP($A128,'base vis'!C:O,13,0)</f>
        <v>0</v>
      </c>
      <c r="AP128" s="36">
        <f>VLOOKUP($A128,'base vis'!C:P,14,0)</f>
        <v>0</v>
      </c>
      <c r="AQ128" s="36">
        <f>VLOOKUP($A128,'base vis'!C:Q,15,0)</f>
        <v>0</v>
      </c>
      <c r="AR128" s="36">
        <f>VLOOKUP($A128,'base vis'!C:R,16,0)</f>
        <v>0</v>
      </c>
      <c r="AS128" s="36">
        <f>VLOOKUP($A128,'base vis'!C:S,17,0)</f>
        <v>0</v>
      </c>
      <c r="AT128" s="36">
        <f>VLOOKUP($A128,'base vis'!C:T,18,0)</f>
        <v>0</v>
      </c>
      <c r="AU128" s="36">
        <f>VLOOKUP($A128,'base vis'!C:U,19,0)</f>
        <v>0</v>
      </c>
      <c r="AV128" s="36">
        <f>VLOOKUP($A128,'base vis'!C:V,20,0)</f>
        <v>0</v>
      </c>
      <c r="AW128" s="36">
        <f>VLOOKUP($A128,'base vis'!C:W,21,0)</f>
        <v>0</v>
      </c>
      <c r="AX128" s="36">
        <f>VLOOKUP($A128,'base vis'!C:X,22,0)</f>
        <v>0</v>
      </c>
      <c r="AY128" s="36">
        <f>VLOOKUP($A128,'base vis'!C:Y,23,0)</f>
        <v>0</v>
      </c>
      <c r="AZ128" s="36">
        <f>VLOOKUP($A128,'base vis'!C:E,3,0)</f>
        <v>6</v>
      </c>
      <c r="BA128" s="36">
        <f>VLOOKUP($A128,'base vis'!C:F,4,0)</f>
        <v>4</v>
      </c>
      <c r="BB128" s="36">
        <f>VLOOKUP($A128,'base vis'!C:G,5,0)</f>
        <v>0</v>
      </c>
      <c r="BC128" s="36">
        <f>VLOOKUP($A128,'base vis'!C:H,6,0)</f>
        <v>0</v>
      </c>
      <c r="BD128" s="36" t="e">
        <f t="shared" si="41"/>
        <v>#REF!</v>
      </c>
      <c r="BE128" s="36" t="e">
        <f t="shared" si="59"/>
        <v>#REF!</v>
      </c>
      <c r="BF128" s="36" t="e">
        <f t="shared" si="60"/>
        <v>#REF!</v>
      </c>
      <c r="BG128" s="36" t="e">
        <f t="shared" si="61"/>
        <v>#REF!</v>
      </c>
      <c r="BH128" s="36" t="e">
        <f t="shared" si="62"/>
        <v>#REF!</v>
      </c>
      <c r="BI128" s="36" t="e">
        <f t="shared" si="63"/>
        <v>#REF!</v>
      </c>
      <c r="BJ128" s="36" t="e">
        <f t="shared" si="64"/>
        <v>#REF!</v>
      </c>
      <c r="BK128" s="36" t="e">
        <f t="shared" si="65"/>
        <v>#REF!</v>
      </c>
      <c r="BL128" s="36" t="e">
        <f t="shared" si="66"/>
        <v>#REF!</v>
      </c>
      <c r="BM128" s="36" t="e">
        <f t="shared" si="67"/>
        <v>#REF!</v>
      </c>
      <c r="BN128" s="36" t="e">
        <f t="shared" si="68"/>
        <v>#REF!</v>
      </c>
      <c r="BO128" s="36" t="e">
        <f t="shared" si="69"/>
        <v>#REF!</v>
      </c>
      <c r="BP128" s="36" t="e">
        <f t="shared" si="70"/>
        <v>#REF!</v>
      </c>
      <c r="BQ128" s="36" t="e">
        <f t="shared" si="71"/>
        <v>#REF!</v>
      </c>
      <c r="BR128" s="36" t="e">
        <f t="shared" si="72"/>
        <v>#REF!</v>
      </c>
      <c r="BS128" s="36" t="e">
        <f t="shared" si="73"/>
        <v>#REF!</v>
      </c>
      <c r="BT128" s="36" t="e">
        <f t="shared" si="74"/>
        <v>#REF!</v>
      </c>
      <c r="BU128" s="36" t="e">
        <f t="shared" si="75"/>
        <v>#REF!</v>
      </c>
      <c r="BV128" s="36" t="e">
        <f t="shared" si="76"/>
        <v>#REF!</v>
      </c>
      <c r="BW128" s="36" t="e">
        <f t="shared" si="77"/>
        <v>#REF!</v>
      </c>
      <c r="BX128" s="36" t="e">
        <f t="shared" si="78"/>
        <v>#REF!</v>
      </c>
    </row>
    <row r="129" spans="1:76" s="36" customFormat="1" ht="13.95" customHeight="1" thickBot="1">
      <c r="A129" s="90" t="s">
        <v>299</v>
      </c>
      <c r="B129" s="26">
        <v>10</v>
      </c>
      <c r="C129" s="61" t="s">
        <v>91</v>
      </c>
      <c r="D129" s="62" t="s">
        <v>111</v>
      </c>
      <c r="E129" s="62"/>
      <c r="F129" s="72"/>
      <c r="G129" s="72"/>
      <c r="H129" s="72"/>
      <c r="I129" s="72">
        <v>10</v>
      </c>
      <c r="J129" s="72"/>
      <c r="K129" s="72"/>
      <c r="L129" s="72"/>
      <c r="M129" s="65" t="e">
        <f>#REF!</f>
        <v>#REF!</v>
      </c>
      <c r="N129" s="65" t="e">
        <f>#REF!</f>
        <v>#REF!</v>
      </c>
      <c r="O129" s="65" t="e">
        <f>#REF!</f>
        <v>#REF!</v>
      </c>
      <c r="P129" s="65" t="e">
        <f>#REF!</f>
        <v>#REF!</v>
      </c>
      <c r="Q129" s="65" t="e">
        <f>#REF!</f>
        <v>#REF!</v>
      </c>
      <c r="R129" s="65" t="e">
        <f>#REF!</f>
        <v>#REF!</v>
      </c>
      <c r="S129" s="65" t="e">
        <f>#REF!</f>
        <v>#REF!</v>
      </c>
      <c r="T129" s="65" t="e">
        <f>#REF!</f>
        <v>#REF!</v>
      </c>
      <c r="U129" s="65" t="e">
        <f>#REF!</f>
        <v>#REF!</v>
      </c>
      <c r="V129" s="65" t="e">
        <f>#REF!</f>
        <v>#REF!</v>
      </c>
      <c r="W129" s="65" t="e">
        <f>#REF!</f>
        <v>#REF!</v>
      </c>
      <c r="X129" s="65" t="e">
        <f>#REF!</f>
        <v>#REF!</v>
      </c>
      <c r="Y129" s="65" t="e">
        <f>#REF!</f>
        <v>#REF!</v>
      </c>
      <c r="Z129" s="65" t="e">
        <f>#REF!</f>
        <v>#REF!</v>
      </c>
      <c r="AA129" s="65" t="e">
        <f>#REF!</f>
        <v>#REF!</v>
      </c>
      <c r="AB129" s="65" t="e">
        <f>#REF!</f>
        <v>#REF!</v>
      </c>
      <c r="AC129" s="86">
        <v>72.5</v>
      </c>
      <c r="AD129" s="106" t="e">
        <f t="shared" si="36"/>
        <v>#REF!</v>
      </c>
      <c r="AE129" s="77">
        <v>2.9</v>
      </c>
      <c r="AF129" s="78">
        <v>3.1749999999999998</v>
      </c>
      <c r="AG129" s="89" t="e">
        <f t="shared" si="37"/>
        <v>#REF!</v>
      </c>
      <c r="AH129" s="36" t="e">
        <f t="shared" si="38"/>
        <v>#REF!</v>
      </c>
      <c r="AI129" s="36">
        <f>VLOOKUP(A129,'base vis'!C:I,7,0)</f>
        <v>0</v>
      </c>
      <c r="AJ129" s="36">
        <f>VLOOKUP($A129,'base vis'!C:J,8,0)</f>
        <v>0</v>
      </c>
      <c r="AK129" s="36">
        <f>VLOOKUP($A129,'base vis'!C:K,9,0)</f>
        <v>10</v>
      </c>
      <c r="AL129" s="36">
        <f>VLOOKUP($A129,'base vis'!C:L,10,0)</f>
        <v>0</v>
      </c>
      <c r="AM129" s="36">
        <f>VLOOKUP($A129,'base vis'!C:M,11,0)</f>
        <v>0</v>
      </c>
      <c r="AN129" s="36">
        <f>VLOOKUP($A129,'base vis'!C:N,12,0)</f>
        <v>0</v>
      </c>
      <c r="AO129" s="36">
        <f>VLOOKUP($A129,'base vis'!C:O,13,0)</f>
        <v>0</v>
      </c>
      <c r="AP129" s="36">
        <f>VLOOKUP($A129,'base vis'!C:P,14,0)</f>
        <v>0</v>
      </c>
      <c r="AQ129" s="36">
        <f>VLOOKUP($A129,'base vis'!C:Q,15,0)</f>
        <v>0</v>
      </c>
      <c r="AR129" s="36">
        <f>VLOOKUP($A129,'base vis'!C:R,16,0)</f>
        <v>0</v>
      </c>
      <c r="AS129" s="36">
        <f>VLOOKUP($A129,'base vis'!C:S,17,0)</f>
        <v>0</v>
      </c>
      <c r="AT129" s="36">
        <f>VLOOKUP($A129,'base vis'!C:T,18,0)</f>
        <v>0</v>
      </c>
      <c r="AU129" s="36">
        <f>VLOOKUP($A129,'base vis'!C:U,19,0)</f>
        <v>0</v>
      </c>
      <c r="AV129" s="36">
        <f>VLOOKUP($A129,'base vis'!C:V,20,0)</f>
        <v>0</v>
      </c>
      <c r="AW129" s="36">
        <f>VLOOKUP($A129,'base vis'!C:W,21,0)</f>
        <v>0</v>
      </c>
      <c r="AX129" s="36">
        <f>VLOOKUP($A129,'base vis'!C:X,22,0)</f>
        <v>0</v>
      </c>
      <c r="AY129" s="36">
        <f>VLOOKUP($A129,'base vis'!C:Y,23,0)</f>
        <v>0</v>
      </c>
      <c r="AZ129" s="36">
        <f>VLOOKUP($A129,'base vis'!C:E,3,0)</f>
        <v>10</v>
      </c>
      <c r="BA129" s="36">
        <f>VLOOKUP($A129,'base vis'!C:F,4,0)</f>
        <v>0</v>
      </c>
      <c r="BB129" s="36">
        <f>VLOOKUP($A129,'base vis'!C:G,5,0)</f>
        <v>0</v>
      </c>
      <c r="BC129" s="36">
        <f>VLOOKUP($A129,'base vis'!C:H,6,0)</f>
        <v>0</v>
      </c>
      <c r="BD129" s="36" t="e">
        <f t="shared" si="41"/>
        <v>#REF!</v>
      </c>
      <c r="BE129" s="36" t="e">
        <f t="shared" si="59"/>
        <v>#REF!</v>
      </c>
      <c r="BF129" s="36" t="e">
        <f t="shared" si="60"/>
        <v>#REF!</v>
      </c>
      <c r="BG129" s="36" t="e">
        <f t="shared" si="61"/>
        <v>#REF!</v>
      </c>
      <c r="BH129" s="36" t="e">
        <f t="shared" si="62"/>
        <v>#REF!</v>
      </c>
      <c r="BI129" s="36" t="e">
        <f t="shared" si="63"/>
        <v>#REF!</v>
      </c>
      <c r="BJ129" s="36" t="e">
        <f t="shared" si="64"/>
        <v>#REF!</v>
      </c>
      <c r="BK129" s="36" t="e">
        <f t="shared" si="65"/>
        <v>#REF!</v>
      </c>
      <c r="BL129" s="36" t="e">
        <f t="shared" si="66"/>
        <v>#REF!</v>
      </c>
      <c r="BM129" s="36" t="e">
        <f t="shared" si="67"/>
        <v>#REF!</v>
      </c>
      <c r="BN129" s="36" t="e">
        <f t="shared" si="68"/>
        <v>#REF!</v>
      </c>
      <c r="BO129" s="36" t="e">
        <f t="shared" si="69"/>
        <v>#REF!</v>
      </c>
      <c r="BP129" s="36" t="e">
        <f t="shared" si="70"/>
        <v>#REF!</v>
      </c>
      <c r="BQ129" s="36" t="e">
        <f t="shared" si="71"/>
        <v>#REF!</v>
      </c>
      <c r="BR129" s="36" t="e">
        <f t="shared" si="72"/>
        <v>#REF!</v>
      </c>
      <c r="BS129" s="36" t="e">
        <f t="shared" si="73"/>
        <v>#REF!</v>
      </c>
      <c r="BT129" s="36" t="e">
        <f t="shared" si="74"/>
        <v>#REF!</v>
      </c>
      <c r="BU129" s="36" t="e">
        <f t="shared" si="75"/>
        <v>#REF!</v>
      </c>
      <c r="BV129" s="36" t="e">
        <f t="shared" si="76"/>
        <v>#REF!</v>
      </c>
      <c r="BW129" s="36" t="e">
        <f t="shared" si="77"/>
        <v>#REF!</v>
      </c>
      <c r="BX129" s="36" t="e">
        <f t="shared" si="78"/>
        <v>#REF!</v>
      </c>
    </row>
    <row r="130" spans="1:76" s="36" customFormat="1" ht="13.95" customHeight="1" thickBot="1">
      <c r="A130" s="90" t="s">
        <v>300</v>
      </c>
      <c r="B130" s="26">
        <v>10</v>
      </c>
      <c r="C130" s="61" t="s">
        <v>91</v>
      </c>
      <c r="D130" s="62" t="s">
        <v>111</v>
      </c>
      <c r="E130" s="62"/>
      <c r="F130" s="72"/>
      <c r="G130" s="72"/>
      <c r="H130" s="72"/>
      <c r="I130" s="72">
        <v>10</v>
      </c>
      <c r="J130" s="72"/>
      <c r="K130" s="72"/>
      <c r="L130" s="72"/>
      <c r="M130" s="65" t="e">
        <f>#REF!</f>
        <v>#REF!</v>
      </c>
      <c r="N130" s="65" t="e">
        <f>#REF!</f>
        <v>#REF!</v>
      </c>
      <c r="O130" s="65" t="e">
        <f>#REF!</f>
        <v>#REF!</v>
      </c>
      <c r="P130" s="65" t="e">
        <f>#REF!</f>
        <v>#REF!</v>
      </c>
      <c r="Q130" s="65" t="e">
        <f>#REF!</f>
        <v>#REF!</v>
      </c>
      <c r="R130" s="65" t="e">
        <f>#REF!</f>
        <v>#REF!</v>
      </c>
      <c r="S130" s="65" t="e">
        <f>#REF!</f>
        <v>#REF!</v>
      </c>
      <c r="T130" s="65" t="e">
        <f>#REF!</f>
        <v>#REF!</v>
      </c>
      <c r="U130" s="65" t="e">
        <f>#REF!</f>
        <v>#REF!</v>
      </c>
      <c r="V130" s="65" t="e">
        <f>#REF!</f>
        <v>#REF!</v>
      </c>
      <c r="W130" s="65" t="e">
        <f>#REF!</f>
        <v>#REF!</v>
      </c>
      <c r="X130" s="65" t="e">
        <f>#REF!</f>
        <v>#REF!</v>
      </c>
      <c r="Y130" s="65" t="e">
        <f>#REF!</f>
        <v>#REF!</v>
      </c>
      <c r="Z130" s="65" t="e">
        <f>#REF!</f>
        <v>#REF!</v>
      </c>
      <c r="AA130" s="65" t="e">
        <f>#REF!</f>
        <v>#REF!</v>
      </c>
      <c r="AB130" s="65" t="e">
        <f>#REF!</f>
        <v>#REF!</v>
      </c>
      <c r="AC130" s="86">
        <v>72.5</v>
      </c>
      <c r="AD130" s="106" t="e">
        <f t="shared" si="36"/>
        <v>#REF!</v>
      </c>
      <c r="AE130" s="77">
        <v>3</v>
      </c>
      <c r="AF130" s="78">
        <v>3.2907142857142859</v>
      </c>
      <c r="AG130" s="89" t="e">
        <f t="shared" si="37"/>
        <v>#REF!</v>
      </c>
      <c r="AH130" s="36" t="e">
        <f t="shared" si="38"/>
        <v>#REF!</v>
      </c>
      <c r="AI130" s="36">
        <f>VLOOKUP(A130,'base vis'!C:I,7,0)</f>
        <v>0</v>
      </c>
      <c r="AJ130" s="36">
        <f>VLOOKUP($A130,'base vis'!C:J,8,0)</f>
        <v>0</v>
      </c>
      <c r="AK130" s="36">
        <f>VLOOKUP($A130,'base vis'!C:K,9,0)</f>
        <v>5</v>
      </c>
      <c r="AL130" s="36">
        <f>VLOOKUP($A130,'base vis'!C:L,10,0)</f>
        <v>5</v>
      </c>
      <c r="AM130" s="36">
        <f>VLOOKUP($A130,'base vis'!C:M,11,0)</f>
        <v>0</v>
      </c>
      <c r="AN130" s="36">
        <f>VLOOKUP($A130,'base vis'!C:N,12,0)</f>
        <v>0</v>
      </c>
      <c r="AO130" s="36">
        <f>VLOOKUP($A130,'base vis'!C:O,13,0)</f>
        <v>0</v>
      </c>
      <c r="AP130" s="36">
        <f>VLOOKUP($A130,'base vis'!C:P,14,0)</f>
        <v>0</v>
      </c>
      <c r="AQ130" s="36">
        <f>VLOOKUP($A130,'base vis'!C:Q,15,0)</f>
        <v>0</v>
      </c>
      <c r="AR130" s="36">
        <f>VLOOKUP($A130,'base vis'!C:R,16,0)</f>
        <v>0</v>
      </c>
      <c r="AS130" s="36">
        <f>VLOOKUP($A130,'base vis'!C:S,17,0)</f>
        <v>0</v>
      </c>
      <c r="AT130" s="36">
        <f>VLOOKUP($A130,'base vis'!C:T,18,0)</f>
        <v>0</v>
      </c>
      <c r="AU130" s="36">
        <f>VLOOKUP($A130,'base vis'!C:U,19,0)</f>
        <v>0</v>
      </c>
      <c r="AV130" s="36">
        <f>VLOOKUP($A130,'base vis'!C:V,20,0)</f>
        <v>0</v>
      </c>
      <c r="AW130" s="36">
        <f>VLOOKUP($A130,'base vis'!C:W,21,0)</f>
        <v>0</v>
      </c>
      <c r="AX130" s="36">
        <f>VLOOKUP($A130,'base vis'!C:X,22,0)</f>
        <v>0</v>
      </c>
      <c r="AY130" s="36">
        <f>VLOOKUP($A130,'base vis'!C:Y,23,0)</f>
        <v>0</v>
      </c>
      <c r="AZ130" s="36">
        <f>VLOOKUP($A130,'base vis'!C:E,3,0)</f>
        <v>10</v>
      </c>
      <c r="BA130" s="36">
        <f>VLOOKUP($A130,'base vis'!C:F,4,0)</f>
        <v>0</v>
      </c>
      <c r="BB130" s="36">
        <f>VLOOKUP($A130,'base vis'!C:G,5,0)</f>
        <v>0</v>
      </c>
      <c r="BC130" s="36">
        <f>VLOOKUP($A130,'base vis'!C:H,6,0)</f>
        <v>0</v>
      </c>
      <c r="BD130" s="36" t="e">
        <f t="shared" si="41"/>
        <v>#REF!</v>
      </c>
      <c r="BE130" s="36" t="e">
        <f t="shared" si="59"/>
        <v>#REF!</v>
      </c>
      <c r="BF130" s="36" t="e">
        <f t="shared" si="60"/>
        <v>#REF!</v>
      </c>
      <c r="BG130" s="36" t="e">
        <f t="shared" si="61"/>
        <v>#REF!</v>
      </c>
      <c r="BH130" s="36" t="e">
        <f t="shared" si="62"/>
        <v>#REF!</v>
      </c>
      <c r="BI130" s="36" t="e">
        <f t="shared" si="63"/>
        <v>#REF!</v>
      </c>
      <c r="BJ130" s="36" t="e">
        <f t="shared" si="64"/>
        <v>#REF!</v>
      </c>
      <c r="BK130" s="36" t="e">
        <f t="shared" si="65"/>
        <v>#REF!</v>
      </c>
      <c r="BL130" s="36" t="e">
        <f t="shared" si="66"/>
        <v>#REF!</v>
      </c>
      <c r="BM130" s="36" t="e">
        <f t="shared" si="67"/>
        <v>#REF!</v>
      </c>
      <c r="BN130" s="36" t="e">
        <f t="shared" si="68"/>
        <v>#REF!</v>
      </c>
      <c r="BO130" s="36" t="e">
        <f t="shared" si="69"/>
        <v>#REF!</v>
      </c>
      <c r="BP130" s="36" t="e">
        <f t="shared" si="70"/>
        <v>#REF!</v>
      </c>
      <c r="BQ130" s="36" t="e">
        <f t="shared" si="71"/>
        <v>#REF!</v>
      </c>
      <c r="BR130" s="36" t="e">
        <f t="shared" si="72"/>
        <v>#REF!</v>
      </c>
      <c r="BS130" s="36" t="e">
        <f t="shared" si="73"/>
        <v>#REF!</v>
      </c>
      <c r="BT130" s="36" t="e">
        <f t="shared" si="74"/>
        <v>#REF!</v>
      </c>
      <c r="BU130" s="36" t="e">
        <f t="shared" si="75"/>
        <v>#REF!</v>
      </c>
      <c r="BV130" s="36" t="e">
        <f t="shared" si="76"/>
        <v>#REF!</v>
      </c>
      <c r="BW130" s="36" t="e">
        <f t="shared" si="77"/>
        <v>#REF!</v>
      </c>
      <c r="BX130" s="36" t="e">
        <f t="shared" si="78"/>
        <v>#REF!</v>
      </c>
    </row>
    <row r="131" spans="1:76" s="36" customFormat="1" ht="13.95" customHeight="1" thickBot="1">
      <c r="A131" s="81" t="s">
        <v>301</v>
      </c>
      <c r="B131" s="26">
        <v>10</v>
      </c>
      <c r="C131" s="61" t="s">
        <v>90</v>
      </c>
      <c r="D131" s="62" t="s">
        <v>111</v>
      </c>
      <c r="E131" s="62" t="s">
        <v>259</v>
      </c>
      <c r="F131" s="72"/>
      <c r="G131" s="72"/>
      <c r="H131" s="72">
        <v>10</v>
      </c>
      <c r="I131" s="72"/>
      <c r="J131" s="72"/>
      <c r="K131" s="72"/>
      <c r="L131" s="126"/>
      <c r="M131" s="65" t="e">
        <f>#REF!</f>
        <v>#REF!</v>
      </c>
      <c r="N131" s="65" t="e">
        <f>#REF!</f>
        <v>#REF!</v>
      </c>
      <c r="O131" s="65" t="e">
        <f>#REF!</f>
        <v>#REF!</v>
      </c>
      <c r="P131" s="65" t="e">
        <f>#REF!</f>
        <v>#REF!</v>
      </c>
      <c r="Q131" s="65" t="e">
        <f>#REF!</f>
        <v>#REF!</v>
      </c>
      <c r="R131" s="65" t="e">
        <f>#REF!</f>
        <v>#REF!</v>
      </c>
      <c r="S131" s="65" t="e">
        <f>#REF!</f>
        <v>#REF!</v>
      </c>
      <c r="T131" s="65" t="e">
        <f>#REF!</f>
        <v>#REF!</v>
      </c>
      <c r="U131" s="65" t="e">
        <f>#REF!</f>
        <v>#REF!</v>
      </c>
      <c r="V131" s="65" t="e">
        <f>#REF!</f>
        <v>#REF!</v>
      </c>
      <c r="W131" s="65" t="e">
        <f>#REF!</f>
        <v>#REF!</v>
      </c>
      <c r="X131" s="65" t="e">
        <f>#REF!</f>
        <v>#REF!</v>
      </c>
      <c r="Y131" s="65" t="e">
        <f>#REF!</f>
        <v>#REF!</v>
      </c>
      <c r="Z131" s="65" t="e">
        <f>#REF!</f>
        <v>#REF!</v>
      </c>
      <c r="AA131" s="65" t="e">
        <f>#REF!</f>
        <v>#REF!</v>
      </c>
      <c r="AB131" s="65" t="e">
        <f>#REF!</f>
        <v>#REF!</v>
      </c>
      <c r="AC131" s="76">
        <v>60</v>
      </c>
      <c r="AD131" s="106" t="e">
        <f t="shared" si="36"/>
        <v>#REF!</v>
      </c>
      <c r="AE131" s="91">
        <v>1.98</v>
      </c>
      <c r="AF131" s="88">
        <v>2.242777777777778</v>
      </c>
      <c r="AG131" s="89" t="e">
        <f t="shared" si="37"/>
        <v>#REF!</v>
      </c>
      <c r="AH131" s="36" t="e">
        <f t="shared" si="38"/>
        <v>#REF!</v>
      </c>
      <c r="AI131" s="36">
        <f>VLOOKUP(A131,'base vis'!C:I,7,0)</f>
        <v>0</v>
      </c>
      <c r="AJ131" s="36">
        <f>VLOOKUP($A131,'base vis'!C:J,8,0)</f>
        <v>0</v>
      </c>
      <c r="AK131" s="36">
        <f>VLOOKUP($A131,'base vis'!C:K,9,0)</f>
        <v>10</v>
      </c>
      <c r="AL131" s="36">
        <f>VLOOKUP($A131,'base vis'!C:L,10,0)</f>
        <v>0</v>
      </c>
      <c r="AM131" s="36">
        <f>VLOOKUP($A131,'base vis'!C:M,11,0)</f>
        <v>0</v>
      </c>
      <c r="AN131" s="36">
        <f>VLOOKUP($A131,'base vis'!C:N,12,0)</f>
        <v>0</v>
      </c>
      <c r="AO131" s="36">
        <f>VLOOKUP($A131,'base vis'!C:O,13,0)</f>
        <v>0</v>
      </c>
      <c r="AP131" s="36">
        <f>VLOOKUP($A131,'base vis'!C:P,14,0)</f>
        <v>0</v>
      </c>
      <c r="AQ131" s="36">
        <f>VLOOKUP($A131,'base vis'!C:Q,15,0)</f>
        <v>0</v>
      </c>
      <c r="AR131" s="36">
        <f>VLOOKUP($A131,'base vis'!C:R,16,0)</f>
        <v>0</v>
      </c>
      <c r="AS131" s="36">
        <f>VLOOKUP($A131,'base vis'!C:S,17,0)</f>
        <v>0</v>
      </c>
      <c r="AT131" s="36">
        <f>VLOOKUP($A131,'base vis'!C:T,18,0)</f>
        <v>0</v>
      </c>
      <c r="AU131" s="36">
        <f>VLOOKUP($A131,'base vis'!C:U,19,0)</f>
        <v>0</v>
      </c>
      <c r="AV131" s="36">
        <f>VLOOKUP($A131,'base vis'!C:V,20,0)</f>
        <v>0</v>
      </c>
      <c r="AW131" s="36">
        <f>VLOOKUP($A131,'base vis'!C:W,21,0)</f>
        <v>0</v>
      </c>
      <c r="AX131" s="36">
        <f>VLOOKUP($A131,'base vis'!C:X,22,0)</f>
        <v>0</v>
      </c>
      <c r="AY131" s="36">
        <f>VLOOKUP($A131,'base vis'!C:Y,23,0)</f>
        <v>0</v>
      </c>
      <c r="AZ131" s="36">
        <f>VLOOKUP($A131,'base vis'!C:E,3,0)</f>
        <v>10</v>
      </c>
      <c r="BA131" s="36">
        <f>VLOOKUP($A131,'base vis'!C:F,4,0)</f>
        <v>0</v>
      </c>
      <c r="BB131" s="36">
        <f>VLOOKUP($A131,'base vis'!C:G,5,0)</f>
        <v>0</v>
      </c>
      <c r="BC131" s="36">
        <f>VLOOKUP($A131,'base vis'!C:H,6,0)</f>
        <v>0</v>
      </c>
      <c r="BD131" s="36" t="e">
        <f t="shared" si="41"/>
        <v>#REF!</v>
      </c>
      <c r="BE131" s="36" t="e">
        <f t="shared" si="59"/>
        <v>#REF!</v>
      </c>
      <c r="BF131" s="36" t="e">
        <f t="shared" si="60"/>
        <v>#REF!</v>
      </c>
      <c r="BG131" s="36" t="e">
        <f t="shared" si="61"/>
        <v>#REF!</v>
      </c>
      <c r="BH131" s="36" t="e">
        <f t="shared" si="62"/>
        <v>#REF!</v>
      </c>
      <c r="BI131" s="36" t="e">
        <f t="shared" si="63"/>
        <v>#REF!</v>
      </c>
      <c r="BJ131" s="36" t="e">
        <f t="shared" si="64"/>
        <v>#REF!</v>
      </c>
      <c r="BK131" s="36" t="e">
        <f t="shared" si="65"/>
        <v>#REF!</v>
      </c>
      <c r="BL131" s="36" t="e">
        <f t="shared" si="66"/>
        <v>#REF!</v>
      </c>
      <c r="BM131" s="36" t="e">
        <f t="shared" si="67"/>
        <v>#REF!</v>
      </c>
      <c r="BN131" s="36" t="e">
        <f t="shared" si="68"/>
        <v>#REF!</v>
      </c>
      <c r="BO131" s="36" t="e">
        <f t="shared" si="69"/>
        <v>#REF!</v>
      </c>
      <c r="BP131" s="36" t="e">
        <f t="shared" si="70"/>
        <v>#REF!</v>
      </c>
      <c r="BQ131" s="36" t="e">
        <f t="shared" si="71"/>
        <v>#REF!</v>
      </c>
      <c r="BR131" s="36" t="e">
        <f t="shared" si="72"/>
        <v>#REF!</v>
      </c>
      <c r="BS131" s="36" t="e">
        <f t="shared" si="73"/>
        <v>#REF!</v>
      </c>
      <c r="BT131" s="36" t="e">
        <f t="shared" si="74"/>
        <v>#REF!</v>
      </c>
      <c r="BU131" s="36" t="e">
        <f t="shared" si="75"/>
        <v>#REF!</v>
      </c>
      <c r="BV131" s="36" t="e">
        <f t="shared" si="76"/>
        <v>#REF!</v>
      </c>
      <c r="BW131" s="36" t="e">
        <f t="shared" si="77"/>
        <v>#REF!</v>
      </c>
      <c r="BX131" s="36" t="e">
        <f t="shared" si="78"/>
        <v>#REF!</v>
      </c>
    </row>
    <row r="132" spans="1:76" s="36" customFormat="1" ht="13.95" customHeight="1" thickBot="1">
      <c r="A132" s="81" t="s">
        <v>302</v>
      </c>
      <c r="B132" s="26">
        <v>10</v>
      </c>
      <c r="C132" s="61" t="s">
        <v>91</v>
      </c>
      <c r="D132" s="62" t="s">
        <v>111</v>
      </c>
      <c r="E132" s="62" t="s">
        <v>259</v>
      </c>
      <c r="F132" s="72"/>
      <c r="G132" s="72"/>
      <c r="H132" s="72"/>
      <c r="I132" s="72">
        <v>10</v>
      </c>
      <c r="J132" s="72"/>
      <c r="K132" s="72"/>
      <c r="L132" s="126"/>
      <c r="M132" s="65" t="e">
        <f>#REF!</f>
        <v>#REF!</v>
      </c>
      <c r="N132" s="65" t="e">
        <f>#REF!</f>
        <v>#REF!</v>
      </c>
      <c r="O132" s="65" t="e">
        <f>#REF!</f>
        <v>#REF!</v>
      </c>
      <c r="P132" s="65" t="e">
        <f>#REF!</f>
        <v>#REF!</v>
      </c>
      <c r="Q132" s="65" t="e">
        <f>#REF!</f>
        <v>#REF!</v>
      </c>
      <c r="R132" s="65" t="e">
        <f>#REF!</f>
        <v>#REF!</v>
      </c>
      <c r="S132" s="65" t="e">
        <f>#REF!</f>
        <v>#REF!</v>
      </c>
      <c r="T132" s="65" t="e">
        <f>#REF!</f>
        <v>#REF!</v>
      </c>
      <c r="U132" s="65" t="e">
        <f>#REF!</f>
        <v>#REF!</v>
      </c>
      <c r="V132" s="65" t="e">
        <f>#REF!</f>
        <v>#REF!</v>
      </c>
      <c r="W132" s="65" t="e">
        <f>#REF!</f>
        <v>#REF!</v>
      </c>
      <c r="X132" s="65" t="e">
        <f>#REF!</f>
        <v>#REF!</v>
      </c>
      <c r="Y132" s="65" t="e">
        <f>#REF!</f>
        <v>#REF!</v>
      </c>
      <c r="Z132" s="65" t="e">
        <f>#REF!</f>
        <v>#REF!</v>
      </c>
      <c r="AA132" s="65" t="e">
        <f>#REF!</f>
        <v>#REF!</v>
      </c>
      <c r="AB132" s="65" t="e">
        <f>#REF!</f>
        <v>#REF!</v>
      </c>
      <c r="AC132" s="76">
        <v>62.5</v>
      </c>
      <c r="AD132" s="106" t="e">
        <f t="shared" si="36"/>
        <v>#REF!</v>
      </c>
      <c r="AE132" s="91">
        <v>3.22</v>
      </c>
      <c r="AF132" s="88">
        <v>3.5107142857142861</v>
      </c>
      <c r="AG132" s="89" t="e">
        <f t="shared" si="37"/>
        <v>#REF!</v>
      </c>
      <c r="AH132" s="36" t="e">
        <f t="shared" si="38"/>
        <v>#REF!</v>
      </c>
      <c r="AI132" s="36">
        <f>VLOOKUP(A132,'base vis'!C:I,7,0)</f>
        <v>0</v>
      </c>
      <c r="AJ132" s="36">
        <f>VLOOKUP($A132,'base vis'!C:J,8,0)</f>
        <v>0</v>
      </c>
      <c r="AK132" s="36">
        <f>VLOOKUP($A132,'base vis'!C:K,9,0)</f>
        <v>2</v>
      </c>
      <c r="AL132" s="36">
        <f>VLOOKUP($A132,'base vis'!C:L,10,0)</f>
        <v>8</v>
      </c>
      <c r="AM132" s="36">
        <f>VLOOKUP($A132,'base vis'!C:M,11,0)</f>
        <v>0</v>
      </c>
      <c r="AN132" s="36">
        <f>VLOOKUP($A132,'base vis'!C:N,12,0)</f>
        <v>0</v>
      </c>
      <c r="AO132" s="36">
        <f>VLOOKUP($A132,'base vis'!C:O,13,0)</f>
        <v>0</v>
      </c>
      <c r="AP132" s="36">
        <f>VLOOKUP($A132,'base vis'!C:P,14,0)</f>
        <v>0</v>
      </c>
      <c r="AQ132" s="36">
        <f>VLOOKUP($A132,'base vis'!C:Q,15,0)</f>
        <v>0</v>
      </c>
      <c r="AR132" s="36">
        <f>VLOOKUP($A132,'base vis'!C:R,16,0)</f>
        <v>0</v>
      </c>
      <c r="AS132" s="36">
        <f>VLOOKUP($A132,'base vis'!C:S,17,0)</f>
        <v>0</v>
      </c>
      <c r="AT132" s="36">
        <f>VLOOKUP($A132,'base vis'!C:T,18,0)</f>
        <v>0</v>
      </c>
      <c r="AU132" s="36">
        <f>VLOOKUP($A132,'base vis'!C:U,19,0)</f>
        <v>0</v>
      </c>
      <c r="AV132" s="36">
        <f>VLOOKUP($A132,'base vis'!C:V,20,0)</f>
        <v>0</v>
      </c>
      <c r="AW132" s="36">
        <f>VLOOKUP($A132,'base vis'!C:W,21,0)</f>
        <v>0</v>
      </c>
      <c r="AX132" s="36">
        <f>VLOOKUP($A132,'base vis'!C:X,22,0)</f>
        <v>0</v>
      </c>
      <c r="AY132" s="36">
        <f>VLOOKUP($A132,'base vis'!C:Y,23,0)</f>
        <v>0</v>
      </c>
      <c r="AZ132" s="36">
        <f>VLOOKUP($A132,'base vis'!C:E,3,0)</f>
        <v>0</v>
      </c>
      <c r="BA132" s="36">
        <f>VLOOKUP($A132,'base vis'!C:F,4,0)</f>
        <v>10</v>
      </c>
      <c r="BB132" s="36">
        <f>VLOOKUP($A132,'base vis'!C:G,5,0)</f>
        <v>0</v>
      </c>
      <c r="BC132" s="36">
        <f>VLOOKUP($A132,'base vis'!C:H,6,0)</f>
        <v>0</v>
      </c>
      <c r="BD132" s="36" t="e">
        <f t="shared" si="41"/>
        <v>#REF!</v>
      </c>
      <c r="BE132" s="36" t="e">
        <f t="shared" si="59"/>
        <v>#REF!</v>
      </c>
      <c r="BF132" s="36" t="e">
        <f t="shared" si="60"/>
        <v>#REF!</v>
      </c>
      <c r="BG132" s="36" t="e">
        <f t="shared" si="61"/>
        <v>#REF!</v>
      </c>
      <c r="BH132" s="36" t="e">
        <f t="shared" si="62"/>
        <v>#REF!</v>
      </c>
      <c r="BI132" s="36" t="e">
        <f t="shared" si="63"/>
        <v>#REF!</v>
      </c>
      <c r="BJ132" s="36" t="e">
        <f t="shared" si="64"/>
        <v>#REF!</v>
      </c>
      <c r="BK132" s="36" t="e">
        <f t="shared" si="65"/>
        <v>#REF!</v>
      </c>
      <c r="BL132" s="36" t="e">
        <f t="shared" si="66"/>
        <v>#REF!</v>
      </c>
      <c r="BM132" s="36" t="e">
        <f t="shared" si="67"/>
        <v>#REF!</v>
      </c>
      <c r="BN132" s="36" t="e">
        <f t="shared" si="68"/>
        <v>#REF!</v>
      </c>
      <c r="BO132" s="36" t="e">
        <f t="shared" si="69"/>
        <v>#REF!</v>
      </c>
      <c r="BP132" s="36" t="e">
        <f t="shared" si="70"/>
        <v>#REF!</v>
      </c>
      <c r="BQ132" s="36" t="e">
        <f t="shared" si="71"/>
        <v>#REF!</v>
      </c>
      <c r="BR132" s="36" t="e">
        <f t="shared" si="72"/>
        <v>#REF!</v>
      </c>
      <c r="BS132" s="36" t="e">
        <f t="shared" si="73"/>
        <v>#REF!</v>
      </c>
      <c r="BT132" s="36" t="e">
        <f t="shared" si="74"/>
        <v>#REF!</v>
      </c>
      <c r="BU132" s="36" t="e">
        <f t="shared" si="75"/>
        <v>#REF!</v>
      </c>
      <c r="BV132" s="36" t="e">
        <f t="shared" si="76"/>
        <v>#REF!</v>
      </c>
      <c r="BW132" s="36" t="e">
        <f t="shared" si="77"/>
        <v>#REF!</v>
      </c>
      <c r="BX132" s="36" t="e">
        <f t="shared" si="78"/>
        <v>#REF!</v>
      </c>
    </row>
    <row r="133" spans="1:76" s="36" customFormat="1" ht="13.95" customHeight="1" thickBot="1">
      <c r="A133" s="81" t="s">
        <v>1355</v>
      </c>
      <c r="B133" s="26">
        <v>5</v>
      </c>
      <c r="C133" s="61" t="s">
        <v>208</v>
      </c>
      <c r="D133" s="62" t="s">
        <v>111</v>
      </c>
      <c r="E133" s="62" t="s">
        <v>259</v>
      </c>
      <c r="F133" s="72"/>
      <c r="G133" s="72"/>
      <c r="H133" s="72"/>
      <c r="I133" s="72">
        <v>5</v>
      </c>
      <c r="J133" s="72"/>
      <c r="K133" s="72"/>
      <c r="L133" s="126"/>
      <c r="M133" s="65" t="e">
        <f>#REF!</f>
        <v>#REF!</v>
      </c>
      <c r="N133" s="65" t="e">
        <f>#REF!</f>
        <v>#REF!</v>
      </c>
      <c r="O133" s="65" t="e">
        <f>#REF!</f>
        <v>#REF!</v>
      </c>
      <c r="P133" s="65" t="e">
        <f>#REF!</f>
        <v>#REF!</v>
      </c>
      <c r="Q133" s="65" t="e">
        <f>#REF!</f>
        <v>#REF!</v>
      </c>
      <c r="R133" s="65" t="e">
        <f>#REF!</f>
        <v>#REF!</v>
      </c>
      <c r="S133" s="65" t="e">
        <f>#REF!</f>
        <v>#REF!</v>
      </c>
      <c r="T133" s="65" t="e">
        <f>#REF!</f>
        <v>#REF!</v>
      </c>
      <c r="U133" s="65" t="e">
        <f>#REF!</f>
        <v>#REF!</v>
      </c>
      <c r="V133" s="65" t="e">
        <f>#REF!</f>
        <v>#REF!</v>
      </c>
      <c r="W133" s="65" t="e">
        <f>#REF!</f>
        <v>#REF!</v>
      </c>
      <c r="X133" s="65" t="e">
        <f>#REF!</f>
        <v>#REF!</v>
      </c>
      <c r="Y133" s="65" t="e">
        <f>#REF!</f>
        <v>#REF!</v>
      </c>
      <c r="Z133" s="65" t="e">
        <f>#REF!</f>
        <v>#REF!</v>
      </c>
      <c r="AA133" s="65" t="e">
        <f>#REF!</f>
        <v>#REF!</v>
      </c>
      <c r="AB133" s="65" t="e">
        <f>#REF!</f>
        <v>#REF!</v>
      </c>
      <c r="AC133" s="76">
        <v>62.5</v>
      </c>
      <c r="AD133" s="106" t="e">
        <f t="shared" si="36"/>
        <v>#REF!</v>
      </c>
      <c r="AE133" s="91">
        <v>2.92</v>
      </c>
      <c r="AF133" s="88">
        <v>3.3</v>
      </c>
      <c r="AG133" s="89" t="e">
        <f t="shared" si="37"/>
        <v>#REF!</v>
      </c>
      <c r="AH133" s="36" t="e">
        <f t="shared" si="38"/>
        <v>#REF!</v>
      </c>
      <c r="AI133" s="36">
        <f>VLOOKUP(A133,'base vis'!C:I,7,0)</f>
        <v>0</v>
      </c>
      <c r="AJ133" s="36">
        <f>VLOOKUP($A133,'base vis'!C:J,8,0)</f>
        <v>0</v>
      </c>
      <c r="AK133" s="36">
        <f>VLOOKUP($A133,'base vis'!C:K,9,0)</f>
        <v>4</v>
      </c>
      <c r="AL133" s="36">
        <f>VLOOKUP($A133,'base vis'!C:L,10,0)</f>
        <v>1</v>
      </c>
      <c r="AM133" s="36">
        <f>VLOOKUP($A133,'base vis'!C:M,11,0)</f>
        <v>0</v>
      </c>
      <c r="AN133" s="36">
        <f>VLOOKUP($A133,'base vis'!C:N,12,0)</f>
        <v>0</v>
      </c>
      <c r="AO133" s="36">
        <f>VLOOKUP($A133,'base vis'!C:O,13,0)</f>
        <v>0</v>
      </c>
      <c r="AP133" s="36">
        <f>VLOOKUP($A133,'base vis'!C:P,14,0)</f>
        <v>0</v>
      </c>
      <c r="AQ133" s="36">
        <f>VLOOKUP($A133,'base vis'!C:Q,15,0)</f>
        <v>0</v>
      </c>
      <c r="AR133" s="36">
        <f>VLOOKUP($A133,'base vis'!C:R,16,0)</f>
        <v>0</v>
      </c>
      <c r="AS133" s="36">
        <f>VLOOKUP($A133,'base vis'!C:S,17,0)</f>
        <v>0</v>
      </c>
      <c r="AT133" s="36">
        <f>VLOOKUP($A133,'base vis'!C:T,18,0)</f>
        <v>0</v>
      </c>
      <c r="AU133" s="36">
        <f>VLOOKUP($A133,'base vis'!C:U,19,0)</f>
        <v>0</v>
      </c>
      <c r="AV133" s="36">
        <f>VLOOKUP($A133,'base vis'!C:V,20,0)</f>
        <v>0</v>
      </c>
      <c r="AW133" s="36">
        <f>VLOOKUP($A133,'base vis'!C:W,21,0)</f>
        <v>0</v>
      </c>
      <c r="AX133" s="36">
        <f>VLOOKUP($A133,'base vis'!C:X,22,0)</f>
        <v>0</v>
      </c>
      <c r="AY133" s="36">
        <f>VLOOKUP($A133,'base vis'!C:Y,23,0)</f>
        <v>0</v>
      </c>
      <c r="AZ133" s="36">
        <f>VLOOKUP($A133,'base vis'!C:E,3,0)</f>
        <v>0</v>
      </c>
      <c r="BA133" s="36">
        <f>VLOOKUP($A133,'base vis'!C:F,4,0)</f>
        <v>10</v>
      </c>
      <c r="BB133" s="36">
        <f>VLOOKUP($A133,'base vis'!C:G,5,0)</f>
        <v>0</v>
      </c>
      <c r="BC133" s="36">
        <f>VLOOKUP($A133,'base vis'!C:H,6,0)</f>
        <v>0</v>
      </c>
      <c r="BD133" s="36" t="e">
        <f t="shared" si="41"/>
        <v>#REF!</v>
      </c>
      <c r="BE133" s="36" t="e">
        <f t="shared" si="59"/>
        <v>#REF!</v>
      </c>
      <c r="BF133" s="36" t="e">
        <f t="shared" si="60"/>
        <v>#REF!</v>
      </c>
      <c r="BG133" s="36" t="e">
        <f t="shared" si="61"/>
        <v>#REF!</v>
      </c>
      <c r="BH133" s="36" t="e">
        <f t="shared" si="62"/>
        <v>#REF!</v>
      </c>
      <c r="BI133" s="36" t="e">
        <f t="shared" si="63"/>
        <v>#REF!</v>
      </c>
      <c r="BJ133" s="36" t="e">
        <f t="shared" si="64"/>
        <v>#REF!</v>
      </c>
      <c r="BK133" s="36" t="e">
        <f t="shared" si="65"/>
        <v>#REF!</v>
      </c>
      <c r="BL133" s="36" t="e">
        <f t="shared" si="66"/>
        <v>#REF!</v>
      </c>
      <c r="BM133" s="36" t="e">
        <f t="shared" si="67"/>
        <v>#REF!</v>
      </c>
      <c r="BN133" s="36" t="e">
        <f t="shared" si="68"/>
        <v>#REF!</v>
      </c>
      <c r="BO133" s="36" t="e">
        <f t="shared" si="69"/>
        <v>#REF!</v>
      </c>
      <c r="BP133" s="36" t="e">
        <f t="shared" si="70"/>
        <v>#REF!</v>
      </c>
      <c r="BQ133" s="36" t="e">
        <f t="shared" si="71"/>
        <v>#REF!</v>
      </c>
      <c r="BR133" s="36" t="e">
        <f t="shared" si="72"/>
        <v>#REF!</v>
      </c>
      <c r="BS133" s="36" t="e">
        <f t="shared" si="73"/>
        <v>#REF!</v>
      </c>
      <c r="BT133" s="36" t="e">
        <f t="shared" si="74"/>
        <v>#REF!</v>
      </c>
      <c r="BU133" s="36" t="e">
        <f t="shared" si="75"/>
        <v>#REF!</v>
      </c>
      <c r="BV133" s="36" t="e">
        <f t="shared" si="76"/>
        <v>#REF!</v>
      </c>
      <c r="BW133" s="36" t="e">
        <f t="shared" si="77"/>
        <v>#REF!</v>
      </c>
      <c r="BX133" s="36" t="e">
        <f t="shared" si="78"/>
        <v>#REF!</v>
      </c>
    </row>
    <row r="134" spans="1:76" s="36" customFormat="1" ht="13.95" customHeight="1" thickBot="1">
      <c r="A134" s="81" t="s">
        <v>1356</v>
      </c>
      <c r="B134" s="26">
        <v>5</v>
      </c>
      <c r="C134" s="61" t="s">
        <v>209</v>
      </c>
      <c r="D134" s="62" t="s">
        <v>111</v>
      </c>
      <c r="E134" s="62" t="s">
        <v>259</v>
      </c>
      <c r="F134" s="72"/>
      <c r="G134" s="72"/>
      <c r="H134" s="72"/>
      <c r="I134" s="72">
        <v>5</v>
      </c>
      <c r="J134" s="72"/>
      <c r="K134" s="72"/>
      <c r="L134" s="126"/>
      <c r="M134" s="65" t="e">
        <f>#REF!</f>
        <v>#REF!</v>
      </c>
      <c r="N134" s="65" t="e">
        <f>#REF!</f>
        <v>#REF!</v>
      </c>
      <c r="O134" s="65" t="e">
        <f>#REF!</f>
        <v>#REF!</v>
      </c>
      <c r="P134" s="65" t="e">
        <f>#REF!</f>
        <v>#REF!</v>
      </c>
      <c r="Q134" s="65" t="e">
        <f>#REF!</f>
        <v>#REF!</v>
      </c>
      <c r="R134" s="65" t="e">
        <f>#REF!</f>
        <v>#REF!</v>
      </c>
      <c r="S134" s="65" t="e">
        <f>#REF!</f>
        <v>#REF!</v>
      </c>
      <c r="T134" s="65" t="e">
        <f>#REF!</f>
        <v>#REF!</v>
      </c>
      <c r="U134" s="65" t="e">
        <f>#REF!</f>
        <v>#REF!</v>
      </c>
      <c r="V134" s="65" t="e">
        <f>#REF!</f>
        <v>#REF!</v>
      </c>
      <c r="W134" s="65" t="e">
        <f>#REF!</f>
        <v>#REF!</v>
      </c>
      <c r="X134" s="65" t="e">
        <f>#REF!</f>
        <v>#REF!</v>
      </c>
      <c r="Y134" s="65" t="e">
        <f>#REF!</f>
        <v>#REF!</v>
      </c>
      <c r="Z134" s="65" t="e">
        <f>#REF!</f>
        <v>#REF!</v>
      </c>
      <c r="AA134" s="65" t="e">
        <f>#REF!</f>
        <v>#REF!</v>
      </c>
      <c r="AB134" s="65" t="e">
        <f>#REF!</f>
        <v>#REF!</v>
      </c>
      <c r="AC134" s="76">
        <v>62.5</v>
      </c>
      <c r="AD134" s="106" t="e">
        <f t="shared" si="36"/>
        <v>#REF!</v>
      </c>
      <c r="AE134" s="91">
        <v>2.1</v>
      </c>
      <c r="AF134" s="88">
        <v>2.6</v>
      </c>
      <c r="AG134" s="89" t="e">
        <f t="shared" si="37"/>
        <v>#REF!</v>
      </c>
      <c r="AH134" s="36" t="e">
        <f t="shared" si="38"/>
        <v>#REF!</v>
      </c>
      <c r="AI134" s="36">
        <f>VLOOKUP(A134,'base vis'!C:I,7,0)</f>
        <v>0</v>
      </c>
      <c r="AJ134" s="36">
        <f>VLOOKUP($A134,'base vis'!C:J,8,0)</f>
        <v>3</v>
      </c>
      <c r="AK134" s="36">
        <f>VLOOKUP($A134,'base vis'!C:K,9,0)</f>
        <v>2</v>
      </c>
      <c r="AL134" s="36">
        <f>VLOOKUP($A134,'base vis'!C:L,10,0)</f>
        <v>0</v>
      </c>
      <c r="AM134" s="36">
        <f>VLOOKUP($A134,'base vis'!C:M,11,0)</f>
        <v>0</v>
      </c>
      <c r="AN134" s="36">
        <f>VLOOKUP($A134,'base vis'!C:N,12,0)</f>
        <v>0</v>
      </c>
      <c r="AO134" s="36">
        <f>VLOOKUP($A134,'base vis'!C:O,13,0)</f>
        <v>0</v>
      </c>
      <c r="AP134" s="36">
        <f>VLOOKUP($A134,'base vis'!C:P,14,0)</f>
        <v>0</v>
      </c>
      <c r="AQ134" s="36">
        <f>VLOOKUP($A134,'base vis'!C:Q,15,0)</f>
        <v>0</v>
      </c>
      <c r="AR134" s="36">
        <f>VLOOKUP($A134,'base vis'!C:R,16,0)</f>
        <v>0</v>
      </c>
      <c r="AS134" s="36">
        <f>VLOOKUP($A134,'base vis'!C:S,17,0)</f>
        <v>0</v>
      </c>
      <c r="AT134" s="36">
        <f>VLOOKUP($A134,'base vis'!C:T,18,0)</f>
        <v>0</v>
      </c>
      <c r="AU134" s="36">
        <f>VLOOKUP($A134,'base vis'!C:U,19,0)</f>
        <v>0</v>
      </c>
      <c r="AV134" s="36">
        <f>VLOOKUP($A134,'base vis'!C:V,20,0)</f>
        <v>0</v>
      </c>
      <c r="AW134" s="36">
        <f>VLOOKUP($A134,'base vis'!C:W,21,0)</f>
        <v>0</v>
      </c>
      <c r="AX134" s="36">
        <f>VLOOKUP($A134,'base vis'!C:X,22,0)</f>
        <v>0</v>
      </c>
      <c r="AY134" s="36">
        <f>VLOOKUP($A134,'base vis'!C:Y,23,0)</f>
        <v>0</v>
      </c>
      <c r="AZ134" s="36">
        <f>VLOOKUP($A134,'base vis'!C:E,3,0)</f>
        <v>0</v>
      </c>
      <c r="BA134" s="36">
        <f>VLOOKUP($A134,'base vis'!C:F,4,0)</f>
        <v>10</v>
      </c>
      <c r="BB134" s="36">
        <f>VLOOKUP($A134,'base vis'!C:G,5,0)</f>
        <v>0</v>
      </c>
      <c r="BC134" s="36">
        <f>VLOOKUP($A134,'base vis'!C:H,6,0)</f>
        <v>0</v>
      </c>
      <c r="BD134" s="36" t="e">
        <f t="shared" si="41"/>
        <v>#REF!</v>
      </c>
      <c r="BE134" s="36" t="e">
        <f t="shared" si="59"/>
        <v>#REF!</v>
      </c>
      <c r="BF134" s="36" t="e">
        <f t="shared" si="60"/>
        <v>#REF!</v>
      </c>
      <c r="BG134" s="36" t="e">
        <f t="shared" si="61"/>
        <v>#REF!</v>
      </c>
      <c r="BH134" s="36" t="e">
        <f t="shared" si="62"/>
        <v>#REF!</v>
      </c>
      <c r="BI134" s="36" t="e">
        <f t="shared" si="63"/>
        <v>#REF!</v>
      </c>
      <c r="BJ134" s="36" t="e">
        <f t="shared" si="64"/>
        <v>#REF!</v>
      </c>
      <c r="BK134" s="36" t="e">
        <f t="shared" si="65"/>
        <v>#REF!</v>
      </c>
      <c r="BL134" s="36" t="e">
        <f t="shared" si="66"/>
        <v>#REF!</v>
      </c>
      <c r="BM134" s="36" t="e">
        <f t="shared" si="67"/>
        <v>#REF!</v>
      </c>
      <c r="BN134" s="36" t="e">
        <f t="shared" si="68"/>
        <v>#REF!</v>
      </c>
      <c r="BO134" s="36" t="e">
        <f t="shared" si="69"/>
        <v>#REF!</v>
      </c>
      <c r="BP134" s="36" t="e">
        <f t="shared" si="70"/>
        <v>#REF!</v>
      </c>
      <c r="BQ134" s="36" t="e">
        <f t="shared" si="71"/>
        <v>#REF!</v>
      </c>
      <c r="BR134" s="36" t="e">
        <f t="shared" si="72"/>
        <v>#REF!</v>
      </c>
      <c r="BS134" s="36" t="e">
        <f t="shared" si="73"/>
        <v>#REF!</v>
      </c>
      <c r="BT134" s="36" t="e">
        <f t="shared" si="74"/>
        <v>#REF!</v>
      </c>
      <c r="BU134" s="36" t="e">
        <f t="shared" si="75"/>
        <v>#REF!</v>
      </c>
      <c r="BV134" s="36" t="e">
        <f t="shared" si="76"/>
        <v>#REF!</v>
      </c>
      <c r="BW134" s="36" t="e">
        <f t="shared" si="77"/>
        <v>#REF!</v>
      </c>
      <c r="BX134" s="36" t="e">
        <f t="shared" si="78"/>
        <v>#REF!</v>
      </c>
    </row>
    <row r="135" spans="1:76" s="36" customFormat="1" ht="13.95" customHeight="1" thickBot="1">
      <c r="A135" s="81" t="s">
        <v>1357</v>
      </c>
      <c r="B135" s="26">
        <v>5</v>
      </c>
      <c r="C135" s="61" t="s">
        <v>208</v>
      </c>
      <c r="D135" s="62" t="s">
        <v>111</v>
      </c>
      <c r="E135" s="62" t="s">
        <v>259</v>
      </c>
      <c r="F135" s="72"/>
      <c r="G135" s="72"/>
      <c r="H135" s="72"/>
      <c r="I135" s="72">
        <v>5</v>
      </c>
      <c r="J135" s="72"/>
      <c r="K135" s="72"/>
      <c r="L135" s="126"/>
      <c r="M135" s="65" t="e">
        <f>#REF!</f>
        <v>#REF!</v>
      </c>
      <c r="N135" s="65" t="e">
        <f>#REF!</f>
        <v>#REF!</v>
      </c>
      <c r="O135" s="65" t="e">
        <f>#REF!</f>
        <v>#REF!</v>
      </c>
      <c r="P135" s="65" t="e">
        <f>#REF!</f>
        <v>#REF!</v>
      </c>
      <c r="Q135" s="65" t="e">
        <f>#REF!</f>
        <v>#REF!</v>
      </c>
      <c r="R135" s="65" t="e">
        <f>#REF!</f>
        <v>#REF!</v>
      </c>
      <c r="S135" s="65" t="e">
        <f>#REF!</f>
        <v>#REF!</v>
      </c>
      <c r="T135" s="65" t="e">
        <f>#REF!</f>
        <v>#REF!</v>
      </c>
      <c r="U135" s="65" t="e">
        <f>#REF!</f>
        <v>#REF!</v>
      </c>
      <c r="V135" s="65" t="e">
        <f>#REF!</f>
        <v>#REF!</v>
      </c>
      <c r="W135" s="65" t="e">
        <f>#REF!</f>
        <v>#REF!</v>
      </c>
      <c r="X135" s="65" t="e">
        <f>#REF!</f>
        <v>#REF!</v>
      </c>
      <c r="Y135" s="65" t="e">
        <f>#REF!</f>
        <v>#REF!</v>
      </c>
      <c r="Z135" s="65" t="e">
        <f>#REF!</f>
        <v>#REF!</v>
      </c>
      <c r="AA135" s="65" t="e">
        <f>#REF!</f>
        <v>#REF!</v>
      </c>
      <c r="AB135" s="65" t="e">
        <f>#REF!</f>
        <v>#REF!</v>
      </c>
      <c r="AC135" s="76">
        <v>67.5</v>
      </c>
      <c r="AD135" s="106" t="e">
        <f t="shared" si="36"/>
        <v>#REF!</v>
      </c>
      <c r="AE135" s="91">
        <v>4.0999999999999996</v>
      </c>
      <c r="AF135" s="88">
        <v>4.5</v>
      </c>
      <c r="AG135" s="89" t="e">
        <f t="shared" si="37"/>
        <v>#REF!</v>
      </c>
      <c r="AH135" s="36" t="e">
        <f t="shared" si="38"/>
        <v>#REF!</v>
      </c>
      <c r="AI135" s="36">
        <f>VLOOKUP(A135,'base vis'!C:I,7,0)</f>
        <v>0</v>
      </c>
      <c r="AJ135" s="36">
        <f>VLOOKUP($A135,'base vis'!C:J,8,0)</f>
        <v>0</v>
      </c>
      <c r="AK135" s="36">
        <f>VLOOKUP($A135,'base vis'!C:K,9,0)</f>
        <v>2</v>
      </c>
      <c r="AL135" s="36">
        <f>VLOOKUP($A135,'base vis'!C:L,10,0)</f>
        <v>3</v>
      </c>
      <c r="AM135" s="36">
        <f>VLOOKUP($A135,'base vis'!C:M,11,0)</f>
        <v>0</v>
      </c>
      <c r="AN135" s="36">
        <f>VLOOKUP($A135,'base vis'!C:N,12,0)</f>
        <v>0</v>
      </c>
      <c r="AO135" s="36">
        <f>VLOOKUP($A135,'base vis'!C:O,13,0)</f>
        <v>0</v>
      </c>
      <c r="AP135" s="36">
        <f>VLOOKUP($A135,'base vis'!C:P,14,0)</f>
        <v>0</v>
      </c>
      <c r="AQ135" s="36">
        <f>VLOOKUP($A135,'base vis'!C:Q,15,0)</f>
        <v>0</v>
      </c>
      <c r="AR135" s="36">
        <f>VLOOKUP($A135,'base vis'!C:R,16,0)</f>
        <v>0</v>
      </c>
      <c r="AS135" s="36">
        <f>VLOOKUP($A135,'base vis'!C:S,17,0)</f>
        <v>0</v>
      </c>
      <c r="AT135" s="36">
        <f>VLOOKUP($A135,'base vis'!C:T,18,0)</f>
        <v>0</v>
      </c>
      <c r="AU135" s="36">
        <f>VLOOKUP($A135,'base vis'!C:U,19,0)</f>
        <v>0</v>
      </c>
      <c r="AV135" s="36">
        <f>VLOOKUP($A135,'base vis'!C:V,20,0)</f>
        <v>0</v>
      </c>
      <c r="AW135" s="36">
        <f>VLOOKUP($A135,'base vis'!C:W,21,0)</f>
        <v>0</v>
      </c>
      <c r="AX135" s="36">
        <f>VLOOKUP($A135,'base vis'!C:X,22,0)</f>
        <v>0</v>
      </c>
      <c r="AY135" s="36">
        <f>VLOOKUP($A135,'base vis'!C:Y,23,0)</f>
        <v>0</v>
      </c>
      <c r="AZ135" s="36">
        <f>VLOOKUP($A135,'base vis'!C:E,3,0)</f>
        <v>0</v>
      </c>
      <c r="BA135" s="36">
        <f>VLOOKUP($A135,'base vis'!C:F,4,0)</f>
        <v>12</v>
      </c>
      <c r="BB135" s="36">
        <f>VLOOKUP($A135,'base vis'!C:G,5,0)</f>
        <v>0</v>
      </c>
      <c r="BC135" s="36">
        <f>VLOOKUP($A135,'base vis'!C:H,6,0)</f>
        <v>0</v>
      </c>
      <c r="BD135" s="36" t="e">
        <f t="shared" si="41"/>
        <v>#REF!</v>
      </c>
      <c r="BE135" s="36" t="e">
        <f t="shared" si="59"/>
        <v>#REF!</v>
      </c>
      <c r="BF135" s="36" t="e">
        <f t="shared" si="60"/>
        <v>#REF!</v>
      </c>
      <c r="BG135" s="36" t="e">
        <f t="shared" si="61"/>
        <v>#REF!</v>
      </c>
      <c r="BH135" s="36" t="e">
        <f t="shared" si="62"/>
        <v>#REF!</v>
      </c>
      <c r="BI135" s="36" t="e">
        <f t="shared" si="63"/>
        <v>#REF!</v>
      </c>
      <c r="BJ135" s="36" t="e">
        <f t="shared" si="64"/>
        <v>#REF!</v>
      </c>
      <c r="BK135" s="36" t="e">
        <f t="shared" si="65"/>
        <v>#REF!</v>
      </c>
      <c r="BL135" s="36" t="e">
        <f t="shared" si="66"/>
        <v>#REF!</v>
      </c>
      <c r="BM135" s="36" t="e">
        <f t="shared" si="67"/>
        <v>#REF!</v>
      </c>
      <c r="BN135" s="36" t="e">
        <f t="shared" si="68"/>
        <v>#REF!</v>
      </c>
      <c r="BO135" s="36" t="e">
        <f t="shared" si="69"/>
        <v>#REF!</v>
      </c>
      <c r="BP135" s="36" t="e">
        <f t="shared" si="70"/>
        <v>#REF!</v>
      </c>
      <c r="BQ135" s="36" t="e">
        <f t="shared" si="71"/>
        <v>#REF!</v>
      </c>
      <c r="BR135" s="36" t="e">
        <f t="shared" si="72"/>
        <v>#REF!</v>
      </c>
      <c r="BS135" s="36" t="e">
        <f t="shared" si="73"/>
        <v>#REF!</v>
      </c>
      <c r="BT135" s="36" t="e">
        <f t="shared" si="74"/>
        <v>#REF!</v>
      </c>
      <c r="BU135" s="36" t="e">
        <f t="shared" si="75"/>
        <v>#REF!</v>
      </c>
      <c r="BV135" s="36" t="e">
        <f t="shared" si="76"/>
        <v>#REF!</v>
      </c>
      <c r="BW135" s="36" t="e">
        <f t="shared" si="77"/>
        <v>#REF!</v>
      </c>
      <c r="BX135" s="36" t="e">
        <f t="shared" si="78"/>
        <v>#REF!</v>
      </c>
    </row>
    <row r="136" spans="1:76" s="36" customFormat="1" ht="13.95" customHeight="1" thickBot="1">
      <c r="A136" s="81" t="s">
        <v>303</v>
      </c>
      <c r="B136" s="26">
        <v>5</v>
      </c>
      <c r="C136" s="61" t="s">
        <v>92</v>
      </c>
      <c r="D136" s="62" t="s">
        <v>111</v>
      </c>
      <c r="E136" s="62" t="s">
        <v>259</v>
      </c>
      <c r="F136" s="72"/>
      <c r="G136" s="72"/>
      <c r="H136" s="72"/>
      <c r="I136" s="72"/>
      <c r="J136" s="72">
        <v>5</v>
      </c>
      <c r="K136" s="72"/>
      <c r="L136" s="126"/>
      <c r="M136" s="65" t="e">
        <f>#REF!</f>
        <v>#REF!</v>
      </c>
      <c r="N136" s="65" t="e">
        <f>#REF!</f>
        <v>#REF!</v>
      </c>
      <c r="O136" s="65" t="e">
        <f>#REF!</f>
        <v>#REF!</v>
      </c>
      <c r="P136" s="65" t="e">
        <f>#REF!</f>
        <v>#REF!</v>
      </c>
      <c r="Q136" s="65" t="e">
        <f>#REF!</f>
        <v>#REF!</v>
      </c>
      <c r="R136" s="65" t="e">
        <f>#REF!</f>
        <v>#REF!</v>
      </c>
      <c r="S136" s="65" t="e">
        <f>#REF!</f>
        <v>#REF!</v>
      </c>
      <c r="T136" s="65" t="e">
        <f>#REF!</f>
        <v>#REF!</v>
      </c>
      <c r="U136" s="65" t="e">
        <f>#REF!</f>
        <v>#REF!</v>
      </c>
      <c r="V136" s="65" t="e">
        <f>#REF!</f>
        <v>#REF!</v>
      </c>
      <c r="W136" s="65" t="e">
        <f>#REF!</f>
        <v>#REF!</v>
      </c>
      <c r="X136" s="65" t="e">
        <f>#REF!</f>
        <v>#REF!</v>
      </c>
      <c r="Y136" s="65" t="e">
        <f>#REF!</f>
        <v>#REF!</v>
      </c>
      <c r="Z136" s="65" t="e">
        <f>#REF!</f>
        <v>#REF!</v>
      </c>
      <c r="AA136" s="65" t="e">
        <f>#REF!</f>
        <v>#REF!</v>
      </c>
      <c r="AB136" s="65" t="e">
        <f>#REF!</f>
        <v>#REF!</v>
      </c>
      <c r="AC136" s="76">
        <v>62.5</v>
      </c>
      <c r="AD136" s="106" t="e">
        <f t="shared" si="36"/>
        <v>#REF!</v>
      </c>
      <c r="AE136" s="91">
        <v>3.6</v>
      </c>
      <c r="AF136" s="88">
        <v>3.890714285714286</v>
      </c>
      <c r="AG136" s="89" t="e">
        <f t="shared" si="37"/>
        <v>#REF!</v>
      </c>
      <c r="AH136" s="36" t="e">
        <f t="shared" si="38"/>
        <v>#REF!</v>
      </c>
      <c r="AI136" s="36">
        <f>VLOOKUP(A136,'base vis'!C:I,7,0)</f>
        <v>0</v>
      </c>
      <c r="AJ136" s="36">
        <f>VLOOKUP($A136,'base vis'!C:J,8,0)</f>
        <v>0</v>
      </c>
      <c r="AK136" s="36">
        <f>VLOOKUP($A136,'base vis'!C:K,9,0)</f>
        <v>0</v>
      </c>
      <c r="AL136" s="36">
        <f>VLOOKUP($A136,'base vis'!C:L,10,0)</f>
        <v>5</v>
      </c>
      <c r="AM136" s="36">
        <f>VLOOKUP($A136,'base vis'!C:M,11,0)</f>
        <v>0</v>
      </c>
      <c r="AN136" s="36">
        <f>VLOOKUP($A136,'base vis'!C:N,12,0)</f>
        <v>0</v>
      </c>
      <c r="AO136" s="36">
        <f>VLOOKUP($A136,'base vis'!C:O,13,0)</f>
        <v>0</v>
      </c>
      <c r="AP136" s="36">
        <f>VLOOKUP($A136,'base vis'!C:P,14,0)</f>
        <v>0</v>
      </c>
      <c r="AQ136" s="36">
        <f>VLOOKUP($A136,'base vis'!C:Q,15,0)</f>
        <v>0</v>
      </c>
      <c r="AR136" s="36">
        <f>VLOOKUP($A136,'base vis'!C:R,16,0)</f>
        <v>0</v>
      </c>
      <c r="AS136" s="36">
        <f>VLOOKUP($A136,'base vis'!C:S,17,0)</f>
        <v>0</v>
      </c>
      <c r="AT136" s="36">
        <f>VLOOKUP($A136,'base vis'!C:T,18,0)</f>
        <v>0</v>
      </c>
      <c r="AU136" s="36">
        <f>VLOOKUP($A136,'base vis'!C:U,19,0)</f>
        <v>0</v>
      </c>
      <c r="AV136" s="36">
        <f>VLOOKUP($A136,'base vis'!C:V,20,0)</f>
        <v>0</v>
      </c>
      <c r="AW136" s="36">
        <f>VLOOKUP($A136,'base vis'!C:W,21,0)</f>
        <v>0</v>
      </c>
      <c r="AX136" s="36">
        <f>VLOOKUP($A136,'base vis'!C:X,22,0)</f>
        <v>0</v>
      </c>
      <c r="AY136" s="36">
        <f>VLOOKUP($A136,'base vis'!C:Y,23,0)</f>
        <v>0</v>
      </c>
      <c r="AZ136" s="36">
        <f>VLOOKUP($A136,'base vis'!C:E,3,0)</f>
        <v>0</v>
      </c>
      <c r="BA136" s="36">
        <f>VLOOKUP($A136,'base vis'!C:F,4,0)</f>
        <v>5</v>
      </c>
      <c r="BB136" s="36">
        <f>VLOOKUP($A136,'base vis'!C:G,5,0)</f>
        <v>0</v>
      </c>
      <c r="BC136" s="36">
        <f>VLOOKUP($A136,'base vis'!C:H,6,0)</f>
        <v>0</v>
      </c>
      <c r="BD136" s="36" t="e">
        <f t="shared" si="41"/>
        <v>#REF!</v>
      </c>
      <c r="BE136" s="36" t="e">
        <f t="shared" si="59"/>
        <v>#REF!</v>
      </c>
      <c r="BF136" s="36" t="e">
        <f t="shared" si="60"/>
        <v>#REF!</v>
      </c>
      <c r="BG136" s="36" t="e">
        <f t="shared" si="61"/>
        <v>#REF!</v>
      </c>
      <c r="BH136" s="36" t="e">
        <f t="shared" si="62"/>
        <v>#REF!</v>
      </c>
      <c r="BI136" s="36" t="e">
        <f t="shared" si="63"/>
        <v>#REF!</v>
      </c>
      <c r="BJ136" s="36" t="e">
        <f t="shared" si="64"/>
        <v>#REF!</v>
      </c>
      <c r="BK136" s="36" t="e">
        <f t="shared" si="65"/>
        <v>#REF!</v>
      </c>
      <c r="BL136" s="36" t="e">
        <f t="shared" si="66"/>
        <v>#REF!</v>
      </c>
      <c r="BM136" s="36" t="e">
        <f t="shared" si="67"/>
        <v>#REF!</v>
      </c>
      <c r="BN136" s="36" t="e">
        <f t="shared" si="68"/>
        <v>#REF!</v>
      </c>
      <c r="BO136" s="36" t="e">
        <f t="shared" si="69"/>
        <v>#REF!</v>
      </c>
      <c r="BP136" s="36" t="e">
        <f t="shared" si="70"/>
        <v>#REF!</v>
      </c>
      <c r="BQ136" s="36" t="e">
        <f t="shared" si="71"/>
        <v>#REF!</v>
      </c>
      <c r="BR136" s="36" t="e">
        <f t="shared" si="72"/>
        <v>#REF!</v>
      </c>
      <c r="BS136" s="36" t="e">
        <f t="shared" si="73"/>
        <v>#REF!</v>
      </c>
      <c r="BT136" s="36" t="e">
        <f t="shared" si="74"/>
        <v>#REF!</v>
      </c>
      <c r="BU136" s="36" t="e">
        <f t="shared" si="75"/>
        <v>#REF!</v>
      </c>
      <c r="BV136" s="36" t="e">
        <f t="shared" si="76"/>
        <v>#REF!</v>
      </c>
      <c r="BW136" s="36" t="e">
        <f t="shared" si="77"/>
        <v>#REF!</v>
      </c>
      <c r="BX136" s="36" t="e">
        <f t="shared" si="78"/>
        <v>#REF!</v>
      </c>
    </row>
    <row r="137" spans="1:76" s="36" customFormat="1" ht="13.95" customHeight="1" thickBot="1">
      <c r="A137" s="81" t="s">
        <v>1358</v>
      </c>
      <c r="B137" s="26">
        <v>10</v>
      </c>
      <c r="C137" s="61" t="s">
        <v>90</v>
      </c>
      <c r="D137" s="62" t="s">
        <v>111</v>
      </c>
      <c r="E137" s="62" t="s">
        <v>261</v>
      </c>
      <c r="F137" s="72"/>
      <c r="G137" s="72"/>
      <c r="H137" s="72">
        <v>10</v>
      </c>
      <c r="I137" s="72"/>
      <c r="J137" s="72"/>
      <c r="K137" s="72"/>
      <c r="L137" s="126"/>
      <c r="M137" s="65" t="e">
        <f>#REF!</f>
        <v>#REF!</v>
      </c>
      <c r="N137" s="65" t="e">
        <f>#REF!</f>
        <v>#REF!</v>
      </c>
      <c r="O137" s="65" t="e">
        <f>#REF!</f>
        <v>#REF!</v>
      </c>
      <c r="P137" s="65" t="e">
        <f>#REF!</f>
        <v>#REF!</v>
      </c>
      <c r="Q137" s="65" t="e">
        <f>#REF!</f>
        <v>#REF!</v>
      </c>
      <c r="R137" s="65" t="e">
        <f>#REF!</f>
        <v>#REF!</v>
      </c>
      <c r="S137" s="65" t="e">
        <f>#REF!</f>
        <v>#REF!</v>
      </c>
      <c r="T137" s="65" t="e">
        <f>#REF!</f>
        <v>#REF!</v>
      </c>
      <c r="U137" s="65" t="e">
        <f>#REF!</f>
        <v>#REF!</v>
      </c>
      <c r="V137" s="65" t="e">
        <f>#REF!</f>
        <v>#REF!</v>
      </c>
      <c r="W137" s="65" t="e">
        <f>#REF!</f>
        <v>#REF!</v>
      </c>
      <c r="X137" s="65" t="e">
        <f>#REF!</f>
        <v>#REF!</v>
      </c>
      <c r="Y137" s="65" t="e">
        <f>#REF!</f>
        <v>#REF!</v>
      </c>
      <c r="Z137" s="65" t="e">
        <f>#REF!</f>
        <v>#REF!</v>
      </c>
      <c r="AA137" s="65" t="e">
        <f>#REF!</f>
        <v>#REF!</v>
      </c>
      <c r="AB137" s="65" t="e">
        <f>#REF!</f>
        <v>#REF!</v>
      </c>
      <c r="AC137" s="76">
        <v>62.5</v>
      </c>
      <c r="AD137" s="106" t="e">
        <f t="shared" si="36"/>
        <v>#REF!</v>
      </c>
      <c r="AE137" s="91">
        <v>2.2000000000000002</v>
      </c>
      <c r="AF137" s="88">
        <v>3.9907142857142861</v>
      </c>
      <c r="AG137" s="89" t="e">
        <f t="shared" si="37"/>
        <v>#REF!</v>
      </c>
      <c r="AH137" s="36" t="e">
        <f t="shared" si="38"/>
        <v>#REF!</v>
      </c>
      <c r="AI137" s="36">
        <f>VLOOKUP(A137,'base vis'!C:I,7,0)</f>
        <v>0</v>
      </c>
      <c r="AJ137" s="36">
        <f>VLOOKUP($A137,'base vis'!C:J,8,0)</f>
        <v>1</v>
      </c>
      <c r="AK137" s="36">
        <f>VLOOKUP($A137,'base vis'!C:K,9,0)</f>
        <v>9</v>
      </c>
      <c r="AL137" s="36">
        <f>VLOOKUP($A137,'base vis'!C:L,10,0)</f>
        <v>0</v>
      </c>
      <c r="AM137" s="36">
        <f>VLOOKUP($A137,'base vis'!C:M,11,0)</f>
        <v>0</v>
      </c>
      <c r="AN137" s="36">
        <f>VLOOKUP($A137,'base vis'!C:N,12,0)</f>
        <v>0</v>
      </c>
      <c r="AO137" s="36">
        <f>VLOOKUP($A137,'base vis'!C:O,13,0)</f>
        <v>0</v>
      </c>
      <c r="AP137" s="36">
        <f>VLOOKUP($A137,'base vis'!C:P,14,0)</f>
        <v>0</v>
      </c>
      <c r="AQ137" s="36">
        <f>VLOOKUP($A137,'base vis'!C:Q,15,0)</f>
        <v>0</v>
      </c>
      <c r="AR137" s="36">
        <f>VLOOKUP($A137,'base vis'!C:R,16,0)</f>
        <v>0</v>
      </c>
      <c r="AS137" s="36">
        <f>VLOOKUP($A137,'base vis'!C:S,17,0)</f>
        <v>0</v>
      </c>
      <c r="AT137" s="36">
        <f>VLOOKUP($A137,'base vis'!C:T,18,0)</f>
        <v>0</v>
      </c>
      <c r="AU137" s="36">
        <f>VLOOKUP($A137,'base vis'!C:U,19,0)</f>
        <v>0</v>
      </c>
      <c r="AV137" s="36">
        <f>VLOOKUP($A137,'base vis'!C:V,20,0)</f>
        <v>0</v>
      </c>
      <c r="AW137" s="36">
        <f>VLOOKUP($A137,'base vis'!C:W,21,0)</f>
        <v>0</v>
      </c>
      <c r="AX137" s="36">
        <f>VLOOKUP($A137,'base vis'!C:X,22,0)</f>
        <v>0</v>
      </c>
      <c r="AY137" s="36">
        <f>VLOOKUP($A137,'base vis'!C:Y,23,0)</f>
        <v>0</v>
      </c>
      <c r="AZ137" s="36">
        <f>VLOOKUP($A137,'base vis'!C:E,3,0)</f>
        <v>9</v>
      </c>
      <c r="BA137" s="36">
        <f>VLOOKUP($A137,'base vis'!C:F,4,0)</f>
        <v>1</v>
      </c>
      <c r="BB137" s="36">
        <f>VLOOKUP($A137,'base vis'!C:G,5,0)</f>
        <v>0</v>
      </c>
      <c r="BC137" s="36">
        <f>VLOOKUP($A137,'base vis'!C:H,6,0)</f>
        <v>0</v>
      </c>
      <c r="BD137" s="36" t="e">
        <f t="shared" si="41"/>
        <v>#REF!</v>
      </c>
      <c r="BE137" s="36" t="e">
        <f t="shared" si="59"/>
        <v>#REF!</v>
      </c>
      <c r="BF137" s="36" t="e">
        <f t="shared" si="60"/>
        <v>#REF!</v>
      </c>
      <c r="BG137" s="36" t="e">
        <f t="shared" si="61"/>
        <v>#REF!</v>
      </c>
      <c r="BH137" s="36" t="e">
        <f t="shared" si="62"/>
        <v>#REF!</v>
      </c>
      <c r="BI137" s="36" t="e">
        <f t="shared" si="63"/>
        <v>#REF!</v>
      </c>
      <c r="BJ137" s="36" t="e">
        <f t="shared" si="64"/>
        <v>#REF!</v>
      </c>
      <c r="BK137" s="36" t="e">
        <f t="shared" si="65"/>
        <v>#REF!</v>
      </c>
      <c r="BL137" s="36" t="e">
        <f t="shared" si="66"/>
        <v>#REF!</v>
      </c>
      <c r="BM137" s="36" t="e">
        <f t="shared" si="67"/>
        <v>#REF!</v>
      </c>
      <c r="BN137" s="36" t="e">
        <f t="shared" si="68"/>
        <v>#REF!</v>
      </c>
      <c r="BO137" s="36" t="e">
        <f t="shared" si="69"/>
        <v>#REF!</v>
      </c>
      <c r="BP137" s="36" t="e">
        <f t="shared" si="70"/>
        <v>#REF!</v>
      </c>
      <c r="BQ137" s="36" t="e">
        <f t="shared" si="71"/>
        <v>#REF!</v>
      </c>
      <c r="BR137" s="36" t="e">
        <f t="shared" si="72"/>
        <v>#REF!</v>
      </c>
      <c r="BS137" s="36" t="e">
        <f t="shared" si="73"/>
        <v>#REF!</v>
      </c>
      <c r="BT137" s="36" t="e">
        <f t="shared" si="74"/>
        <v>#REF!</v>
      </c>
      <c r="BU137" s="36" t="e">
        <f t="shared" si="75"/>
        <v>#REF!</v>
      </c>
      <c r="BV137" s="36" t="e">
        <f t="shared" si="76"/>
        <v>#REF!</v>
      </c>
      <c r="BW137" s="36" t="e">
        <f t="shared" si="77"/>
        <v>#REF!</v>
      </c>
      <c r="BX137" s="36" t="e">
        <f t="shared" si="78"/>
        <v>#REF!</v>
      </c>
    </row>
    <row r="138" spans="1:76" s="36" customFormat="1" ht="13.95" customHeight="1" thickBot="1">
      <c r="A138" s="81" t="s">
        <v>1359</v>
      </c>
      <c r="B138" s="26">
        <v>10</v>
      </c>
      <c r="C138" s="61" t="s">
        <v>91</v>
      </c>
      <c r="D138" s="62" t="s">
        <v>111</v>
      </c>
      <c r="E138" s="62" t="s">
        <v>262</v>
      </c>
      <c r="F138" s="72"/>
      <c r="G138" s="72"/>
      <c r="H138" s="72"/>
      <c r="I138" s="72">
        <v>10</v>
      </c>
      <c r="J138" s="72"/>
      <c r="K138" s="72"/>
      <c r="L138" s="126"/>
      <c r="M138" s="65" t="e">
        <f>#REF!</f>
        <v>#REF!</v>
      </c>
      <c r="N138" s="65" t="e">
        <f>#REF!</f>
        <v>#REF!</v>
      </c>
      <c r="O138" s="65" t="e">
        <f>#REF!</f>
        <v>#REF!</v>
      </c>
      <c r="P138" s="65" t="e">
        <f>#REF!</f>
        <v>#REF!</v>
      </c>
      <c r="Q138" s="65" t="e">
        <f>#REF!</f>
        <v>#REF!</v>
      </c>
      <c r="R138" s="65" t="e">
        <f>#REF!</f>
        <v>#REF!</v>
      </c>
      <c r="S138" s="65" t="e">
        <f>#REF!</f>
        <v>#REF!</v>
      </c>
      <c r="T138" s="65" t="e">
        <f>#REF!</f>
        <v>#REF!</v>
      </c>
      <c r="U138" s="65" t="e">
        <f>#REF!</f>
        <v>#REF!</v>
      </c>
      <c r="V138" s="65" t="e">
        <f>#REF!</f>
        <v>#REF!</v>
      </c>
      <c r="W138" s="65" t="e">
        <f>#REF!</f>
        <v>#REF!</v>
      </c>
      <c r="X138" s="65" t="e">
        <f>#REF!</f>
        <v>#REF!</v>
      </c>
      <c r="Y138" s="65" t="e">
        <f>#REF!</f>
        <v>#REF!</v>
      </c>
      <c r="Z138" s="65" t="e">
        <f>#REF!</f>
        <v>#REF!</v>
      </c>
      <c r="AA138" s="65" t="e">
        <f>#REF!</f>
        <v>#REF!</v>
      </c>
      <c r="AB138" s="65" t="e">
        <f>#REF!</f>
        <v>#REF!</v>
      </c>
      <c r="AC138" s="76">
        <v>67.5</v>
      </c>
      <c r="AD138" s="106" t="e">
        <f t="shared" si="36"/>
        <v>#REF!</v>
      </c>
      <c r="AE138" s="91">
        <v>3.7</v>
      </c>
      <c r="AF138" s="88">
        <v>3.4507142857142861</v>
      </c>
      <c r="AG138" s="89" t="e">
        <f t="shared" si="37"/>
        <v>#REF!</v>
      </c>
      <c r="AH138" s="36" t="e">
        <f t="shared" si="38"/>
        <v>#REF!</v>
      </c>
      <c r="AI138" s="36">
        <f>VLOOKUP(A138,'base vis'!C:I,7,0)</f>
        <v>0</v>
      </c>
      <c r="AJ138" s="36">
        <f>VLOOKUP($A138,'base vis'!C:J,8,0)</f>
        <v>0</v>
      </c>
      <c r="AK138" s="36">
        <f>VLOOKUP($A138,'base vis'!C:K,9,0)</f>
        <v>0</v>
      </c>
      <c r="AL138" s="36">
        <f>VLOOKUP($A138,'base vis'!C:L,10,0)</f>
        <v>7</v>
      </c>
      <c r="AM138" s="36">
        <f>VLOOKUP($A138,'base vis'!C:M,11,0)</f>
        <v>3</v>
      </c>
      <c r="AN138" s="36">
        <f>VLOOKUP($A138,'base vis'!C:N,12,0)</f>
        <v>0</v>
      </c>
      <c r="AO138" s="36">
        <f>VLOOKUP($A138,'base vis'!C:O,13,0)</f>
        <v>0</v>
      </c>
      <c r="AP138" s="36">
        <f>VLOOKUP($A138,'base vis'!C:P,14,0)</f>
        <v>0</v>
      </c>
      <c r="AQ138" s="36">
        <f>VLOOKUP($A138,'base vis'!C:Q,15,0)</f>
        <v>0</v>
      </c>
      <c r="AR138" s="36">
        <f>VLOOKUP($A138,'base vis'!C:R,16,0)</f>
        <v>0</v>
      </c>
      <c r="AS138" s="36">
        <f>VLOOKUP($A138,'base vis'!C:S,17,0)</f>
        <v>0</v>
      </c>
      <c r="AT138" s="36">
        <f>VLOOKUP($A138,'base vis'!C:T,18,0)</f>
        <v>0</v>
      </c>
      <c r="AU138" s="36">
        <f>VLOOKUP($A138,'base vis'!C:U,19,0)</f>
        <v>0</v>
      </c>
      <c r="AV138" s="36">
        <f>VLOOKUP($A138,'base vis'!C:V,20,0)</f>
        <v>0</v>
      </c>
      <c r="AW138" s="36">
        <f>VLOOKUP($A138,'base vis'!C:W,21,0)</f>
        <v>0</v>
      </c>
      <c r="AX138" s="36">
        <f>VLOOKUP($A138,'base vis'!C:X,22,0)</f>
        <v>0</v>
      </c>
      <c r="AY138" s="36">
        <f>VLOOKUP($A138,'base vis'!C:Y,23,0)</f>
        <v>0</v>
      </c>
      <c r="AZ138" s="36">
        <f>VLOOKUP($A138,'base vis'!C:E,3,0)</f>
        <v>6</v>
      </c>
      <c r="BA138" s="36">
        <f>VLOOKUP($A138,'base vis'!C:F,4,0)</f>
        <v>0</v>
      </c>
      <c r="BB138" s="36">
        <f>VLOOKUP($A138,'base vis'!C:G,5,0)</f>
        <v>0</v>
      </c>
      <c r="BC138" s="36">
        <f>VLOOKUP($A138,'base vis'!C:H,6,0)</f>
        <v>0</v>
      </c>
      <c r="BD138" s="36" t="e">
        <f t="shared" si="41"/>
        <v>#REF!</v>
      </c>
      <c r="BE138" s="36" t="e">
        <f t="shared" si="59"/>
        <v>#REF!</v>
      </c>
      <c r="BF138" s="36" t="e">
        <f t="shared" si="60"/>
        <v>#REF!</v>
      </c>
      <c r="BG138" s="36" t="e">
        <f t="shared" si="61"/>
        <v>#REF!</v>
      </c>
      <c r="BH138" s="36" t="e">
        <f t="shared" si="62"/>
        <v>#REF!</v>
      </c>
      <c r="BI138" s="36" t="e">
        <f t="shared" si="63"/>
        <v>#REF!</v>
      </c>
      <c r="BJ138" s="36" t="e">
        <f t="shared" si="64"/>
        <v>#REF!</v>
      </c>
      <c r="BK138" s="36" t="e">
        <f t="shared" si="65"/>
        <v>#REF!</v>
      </c>
      <c r="BL138" s="36" t="e">
        <f t="shared" si="66"/>
        <v>#REF!</v>
      </c>
      <c r="BM138" s="36" t="e">
        <f t="shared" si="67"/>
        <v>#REF!</v>
      </c>
      <c r="BN138" s="36" t="e">
        <f t="shared" si="68"/>
        <v>#REF!</v>
      </c>
      <c r="BO138" s="36" t="e">
        <f t="shared" si="69"/>
        <v>#REF!</v>
      </c>
      <c r="BP138" s="36" t="e">
        <f t="shared" si="70"/>
        <v>#REF!</v>
      </c>
      <c r="BQ138" s="36" t="e">
        <f t="shared" si="71"/>
        <v>#REF!</v>
      </c>
      <c r="BR138" s="36" t="e">
        <f t="shared" si="72"/>
        <v>#REF!</v>
      </c>
      <c r="BS138" s="36" t="e">
        <f t="shared" si="73"/>
        <v>#REF!</v>
      </c>
      <c r="BT138" s="36" t="e">
        <f t="shared" si="74"/>
        <v>#REF!</v>
      </c>
      <c r="BU138" s="36" t="e">
        <f t="shared" si="75"/>
        <v>#REF!</v>
      </c>
      <c r="BV138" s="36" t="e">
        <f t="shared" si="76"/>
        <v>#REF!</v>
      </c>
      <c r="BW138" s="36" t="e">
        <f t="shared" si="77"/>
        <v>#REF!</v>
      </c>
      <c r="BX138" s="36" t="e">
        <f t="shared" si="78"/>
        <v>#REF!</v>
      </c>
    </row>
    <row r="139" spans="1:76" s="36" customFormat="1" ht="13.95" customHeight="1" thickBot="1">
      <c r="A139" s="81" t="s">
        <v>304</v>
      </c>
      <c r="B139" s="26">
        <v>10</v>
      </c>
      <c r="C139" s="61" t="s">
        <v>91</v>
      </c>
      <c r="D139" s="62" t="s">
        <v>111</v>
      </c>
      <c r="E139" s="62" t="s">
        <v>263</v>
      </c>
      <c r="F139" s="72"/>
      <c r="G139" s="72"/>
      <c r="H139" s="72"/>
      <c r="I139" s="72">
        <v>10</v>
      </c>
      <c r="J139" s="72"/>
      <c r="K139" s="72"/>
      <c r="L139" s="126"/>
      <c r="M139" s="65" t="e">
        <f>#REF!</f>
        <v>#REF!</v>
      </c>
      <c r="N139" s="65" t="e">
        <f>#REF!</f>
        <v>#REF!</v>
      </c>
      <c r="O139" s="65" t="e">
        <f>#REF!</f>
        <v>#REF!</v>
      </c>
      <c r="P139" s="65" t="e">
        <f>#REF!</f>
        <v>#REF!</v>
      </c>
      <c r="Q139" s="65" t="e">
        <f>#REF!</f>
        <v>#REF!</v>
      </c>
      <c r="R139" s="65" t="e">
        <f>#REF!</f>
        <v>#REF!</v>
      </c>
      <c r="S139" s="65" t="e">
        <f>#REF!</f>
        <v>#REF!</v>
      </c>
      <c r="T139" s="65" t="e">
        <f>#REF!</f>
        <v>#REF!</v>
      </c>
      <c r="U139" s="65" t="e">
        <f>#REF!</f>
        <v>#REF!</v>
      </c>
      <c r="V139" s="65" t="e">
        <f>#REF!</f>
        <v>#REF!</v>
      </c>
      <c r="W139" s="65" t="e">
        <f>#REF!</f>
        <v>#REF!</v>
      </c>
      <c r="X139" s="65" t="e">
        <f>#REF!</f>
        <v>#REF!</v>
      </c>
      <c r="Y139" s="65" t="e">
        <f>#REF!</f>
        <v>#REF!</v>
      </c>
      <c r="Z139" s="65" t="e">
        <f>#REF!</f>
        <v>#REF!</v>
      </c>
      <c r="AA139" s="65" t="e">
        <f>#REF!</f>
        <v>#REF!</v>
      </c>
      <c r="AB139" s="65" t="e">
        <f>#REF!</f>
        <v>#REF!</v>
      </c>
      <c r="AC139" s="76">
        <v>67.5</v>
      </c>
      <c r="AD139" s="106" t="e">
        <f t="shared" ref="AD139:AD170" si="79">(M139*$AC139)+(N139*$AC139)+(P139*$AC139)+(Q139*$AC139)+(R139*$AC139)+(S139*$AC139)+(U139*$AC139)+(V139*$AC139)+(W139*$AC139)+(X139*$AC139)</f>
        <v>#REF!</v>
      </c>
      <c r="AE139" s="91">
        <v>3.16</v>
      </c>
      <c r="AF139" s="88">
        <v>3.4507142857142861</v>
      </c>
      <c r="AG139" s="89" t="e">
        <f t="shared" ref="AG139:AG170" si="80">(M139*$B139)+(N139*$B139)+(P139*$B139)+(Q139*$B139)+(R139*$B139)+(S139*$B139)+(U139*$B139)+(V139*$B139)+(W139*$B139)+(X139*$B139)</f>
        <v>#REF!</v>
      </c>
      <c r="AH139" s="36" t="e">
        <f t="shared" ref="AH139:AH170" si="81">SUM(M139:AB139)</f>
        <v>#REF!</v>
      </c>
      <c r="AI139" s="36">
        <f>VLOOKUP(A139,'base vis'!C:I,7,0)</f>
        <v>0</v>
      </c>
      <c r="AJ139" s="36">
        <f>VLOOKUP($A139,'base vis'!C:J,8,0)</f>
        <v>0</v>
      </c>
      <c r="AK139" s="36">
        <f>VLOOKUP($A139,'base vis'!C:K,9,0)</f>
        <v>0</v>
      </c>
      <c r="AL139" s="36">
        <f>VLOOKUP($A139,'base vis'!C:L,10,0)</f>
        <v>10</v>
      </c>
      <c r="AM139" s="36">
        <f>VLOOKUP($A139,'base vis'!C:M,11,0)</f>
        <v>0</v>
      </c>
      <c r="AN139" s="36">
        <f>VLOOKUP($A139,'base vis'!C:N,12,0)</f>
        <v>0</v>
      </c>
      <c r="AO139" s="36">
        <f>VLOOKUP($A139,'base vis'!C:O,13,0)</f>
        <v>0</v>
      </c>
      <c r="AP139" s="36">
        <f>VLOOKUP($A139,'base vis'!C:P,14,0)</f>
        <v>0</v>
      </c>
      <c r="AQ139" s="36">
        <f>VLOOKUP($A139,'base vis'!C:Q,15,0)</f>
        <v>0</v>
      </c>
      <c r="AR139" s="36">
        <f>VLOOKUP($A139,'base vis'!C:R,16,0)</f>
        <v>0</v>
      </c>
      <c r="AS139" s="36">
        <f>VLOOKUP($A139,'base vis'!C:S,17,0)</f>
        <v>0</v>
      </c>
      <c r="AT139" s="36">
        <f>VLOOKUP($A139,'base vis'!C:T,18,0)</f>
        <v>0</v>
      </c>
      <c r="AU139" s="36">
        <f>VLOOKUP($A139,'base vis'!C:U,19,0)</f>
        <v>0</v>
      </c>
      <c r="AV139" s="36">
        <f>VLOOKUP($A139,'base vis'!C:V,20,0)</f>
        <v>0</v>
      </c>
      <c r="AW139" s="36">
        <f>VLOOKUP($A139,'base vis'!C:W,21,0)</f>
        <v>0</v>
      </c>
      <c r="AX139" s="36">
        <f>VLOOKUP($A139,'base vis'!C:X,22,0)</f>
        <v>0</v>
      </c>
      <c r="AY139" s="36">
        <f>VLOOKUP($A139,'base vis'!C:Y,23,0)</f>
        <v>0</v>
      </c>
      <c r="AZ139" s="36">
        <f>VLOOKUP($A139,'base vis'!C:E,3,0)</f>
        <v>10</v>
      </c>
      <c r="BA139" s="36">
        <f>VLOOKUP($A139,'base vis'!C:F,4,0)</f>
        <v>0</v>
      </c>
      <c r="BB139" s="36">
        <f>VLOOKUP($A139,'base vis'!C:G,5,0)</f>
        <v>0</v>
      </c>
      <c r="BC139" s="36">
        <f>VLOOKUP($A139,'base vis'!C:H,6,0)</f>
        <v>0</v>
      </c>
      <c r="BD139" s="36" t="e">
        <f t="shared" si="41"/>
        <v>#REF!</v>
      </c>
      <c r="BE139" s="36" t="e">
        <f t="shared" si="59"/>
        <v>#REF!</v>
      </c>
      <c r="BF139" s="36" t="e">
        <f t="shared" si="60"/>
        <v>#REF!</v>
      </c>
      <c r="BG139" s="36" t="e">
        <f t="shared" si="61"/>
        <v>#REF!</v>
      </c>
      <c r="BH139" s="36" t="e">
        <f t="shared" si="62"/>
        <v>#REF!</v>
      </c>
      <c r="BI139" s="36" t="e">
        <f t="shared" si="63"/>
        <v>#REF!</v>
      </c>
      <c r="BJ139" s="36" t="e">
        <f t="shared" si="64"/>
        <v>#REF!</v>
      </c>
      <c r="BK139" s="36" t="e">
        <f t="shared" si="65"/>
        <v>#REF!</v>
      </c>
      <c r="BL139" s="36" t="e">
        <f t="shared" si="66"/>
        <v>#REF!</v>
      </c>
      <c r="BM139" s="36" t="e">
        <f t="shared" si="67"/>
        <v>#REF!</v>
      </c>
      <c r="BN139" s="36" t="e">
        <f t="shared" si="68"/>
        <v>#REF!</v>
      </c>
      <c r="BO139" s="36" t="e">
        <f t="shared" si="69"/>
        <v>#REF!</v>
      </c>
      <c r="BP139" s="36" t="e">
        <f t="shared" si="70"/>
        <v>#REF!</v>
      </c>
      <c r="BQ139" s="36" t="e">
        <f t="shared" si="71"/>
        <v>#REF!</v>
      </c>
      <c r="BR139" s="36" t="e">
        <f t="shared" si="72"/>
        <v>#REF!</v>
      </c>
      <c r="BS139" s="36" t="e">
        <f t="shared" si="73"/>
        <v>#REF!</v>
      </c>
      <c r="BT139" s="36" t="e">
        <f t="shared" si="74"/>
        <v>#REF!</v>
      </c>
      <c r="BU139" s="36" t="e">
        <f t="shared" si="75"/>
        <v>#REF!</v>
      </c>
      <c r="BV139" s="36" t="e">
        <f t="shared" si="76"/>
        <v>#REF!</v>
      </c>
      <c r="BW139" s="36" t="e">
        <f t="shared" si="77"/>
        <v>#REF!</v>
      </c>
      <c r="BX139" s="36" t="e">
        <f t="shared" si="78"/>
        <v>#REF!</v>
      </c>
    </row>
    <row r="140" spans="1:76" s="36" customFormat="1" ht="13.95" customHeight="1" thickBot="1">
      <c r="A140" s="81" t="s">
        <v>305</v>
      </c>
      <c r="B140" s="26">
        <v>5</v>
      </c>
      <c r="C140" s="61" t="s">
        <v>210</v>
      </c>
      <c r="D140" s="62" t="s">
        <v>111</v>
      </c>
      <c r="E140" s="62" t="s">
        <v>263</v>
      </c>
      <c r="F140" s="72"/>
      <c r="G140" s="72"/>
      <c r="H140" s="72"/>
      <c r="I140" s="72">
        <v>5</v>
      </c>
      <c r="J140" s="72"/>
      <c r="K140" s="72"/>
      <c r="L140" s="126"/>
      <c r="M140" s="65" t="e">
        <f>#REF!</f>
        <v>#REF!</v>
      </c>
      <c r="N140" s="65" t="e">
        <f>#REF!</f>
        <v>#REF!</v>
      </c>
      <c r="O140" s="65" t="e">
        <f>#REF!</f>
        <v>#REF!</v>
      </c>
      <c r="P140" s="65" t="e">
        <f>#REF!</f>
        <v>#REF!</v>
      </c>
      <c r="Q140" s="65" t="e">
        <f>#REF!</f>
        <v>#REF!</v>
      </c>
      <c r="R140" s="65" t="e">
        <f>#REF!</f>
        <v>#REF!</v>
      </c>
      <c r="S140" s="65" t="e">
        <f>#REF!</f>
        <v>#REF!</v>
      </c>
      <c r="T140" s="65" t="e">
        <f>#REF!</f>
        <v>#REF!</v>
      </c>
      <c r="U140" s="65" t="e">
        <f>#REF!</f>
        <v>#REF!</v>
      </c>
      <c r="V140" s="65" t="e">
        <f>#REF!</f>
        <v>#REF!</v>
      </c>
      <c r="W140" s="65" t="e">
        <f>#REF!</f>
        <v>#REF!</v>
      </c>
      <c r="X140" s="65" t="e">
        <f>#REF!</f>
        <v>#REF!</v>
      </c>
      <c r="Y140" s="65" t="e">
        <f>#REF!</f>
        <v>#REF!</v>
      </c>
      <c r="Z140" s="65" t="e">
        <f>#REF!</f>
        <v>#REF!</v>
      </c>
      <c r="AA140" s="65" t="e">
        <f>#REF!</f>
        <v>#REF!</v>
      </c>
      <c r="AB140" s="65" t="e">
        <f>#REF!</f>
        <v>#REF!</v>
      </c>
      <c r="AC140" s="76">
        <v>60</v>
      </c>
      <c r="AD140" s="106" t="e">
        <f t="shared" si="79"/>
        <v>#REF!</v>
      </c>
      <c r="AE140" s="91">
        <v>2.3199999999999998</v>
      </c>
      <c r="AF140" s="88">
        <v>2.6107142857142858</v>
      </c>
      <c r="AG140" s="89" t="e">
        <f t="shared" si="80"/>
        <v>#REF!</v>
      </c>
      <c r="AH140" s="36" t="e">
        <f t="shared" si="81"/>
        <v>#REF!</v>
      </c>
      <c r="AI140" s="36">
        <f>VLOOKUP(A140,'base vis'!C:I,7,0)</f>
        <v>0</v>
      </c>
      <c r="AJ140" s="36">
        <f>VLOOKUP($A140,'base vis'!C:J,8,0)</f>
        <v>0</v>
      </c>
      <c r="AK140" s="36">
        <f>VLOOKUP($A140,'base vis'!C:K,9,0)</f>
        <v>0</v>
      </c>
      <c r="AL140" s="36">
        <f>VLOOKUP($A140,'base vis'!C:L,10,0)</f>
        <v>5</v>
      </c>
      <c r="AM140" s="36">
        <f>VLOOKUP($A140,'base vis'!C:M,11,0)</f>
        <v>0</v>
      </c>
      <c r="AN140" s="36">
        <f>VLOOKUP($A140,'base vis'!C:N,12,0)</f>
        <v>0</v>
      </c>
      <c r="AO140" s="36">
        <f>VLOOKUP($A140,'base vis'!C:O,13,0)</f>
        <v>0</v>
      </c>
      <c r="AP140" s="36">
        <f>VLOOKUP($A140,'base vis'!C:P,14,0)</f>
        <v>0</v>
      </c>
      <c r="AQ140" s="36">
        <f>VLOOKUP($A140,'base vis'!C:Q,15,0)</f>
        <v>0</v>
      </c>
      <c r="AR140" s="36">
        <f>VLOOKUP($A140,'base vis'!C:R,16,0)</f>
        <v>0</v>
      </c>
      <c r="AS140" s="36">
        <f>VLOOKUP($A140,'base vis'!C:S,17,0)</f>
        <v>0</v>
      </c>
      <c r="AT140" s="36">
        <f>VLOOKUP($A140,'base vis'!C:T,18,0)</f>
        <v>0</v>
      </c>
      <c r="AU140" s="36">
        <f>VLOOKUP($A140,'base vis'!C:U,19,0)</f>
        <v>0</v>
      </c>
      <c r="AV140" s="36">
        <f>VLOOKUP($A140,'base vis'!C:V,20,0)</f>
        <v>0</v>
      </c>
      <c r="AW140" s="36">
        <f>VLOOKUP($A140,'base vis'!C:W,21,0)</f>
        <v>0</v>
      </c>
      <c r="AX140" s="36">
        <f>VLOOKUP($A140,'base vis'!C:X,22,0)</f>
        <v>0</v>
      </c>
      <c r="AY140" s="36">
        <f>VLOOKUP($A140,'base vis'!C:Y,23,0)</f>
        <v>0</v>
      </c>
      <c r="AZ140" s="36">
        <f>VLOOKUP($A140,'base vis'!C:E,3,0)</f>
        <v>1</v>
      </c>
      <c r="BA140" s="36">
        <f>VLOOKUP($A140,'base vis'!C:F,4,0)</f>
        <v>4</v>
      </c>
      <c r="BB140" s="36">
        <f>VLOOKUP($A140,'base vis'!C:G,5,0)</f>
        <v>0</v>
      </c>
      <c r="BC140" s="36">
        <f>VLOOKUP($A140,'base vis'!C:H,6,0)</f>
        <v>0</v>
      </c>
      <c r="BD140" s="36" t="e">
        <f t="shared" si="41"/>
        <v>#REF!</v>
      </c>
      <c r="BE140" s="36" t="e">
        <f t="shared" si="59"/>
        <v>#REF!</v>
      </c>
      <c r="BF140" s="36" t="e">
        <f t="shared" si="60"/>
        <v>#REF!</v>
      </c>
      <c r="BG140" s="36" t="e">
        <f t="shared" si="61"/>
        <v>#REF!</v>
      </c>
      <c r="BH140" s="36" t="e">
        <f t="shared" si="62"/>
        <v>#REF!</v>
      </c>
      <c r="BI140" s="36" t="e">
        <f t="shared" si="63"/>
        <v>#REF!</v>
      </c>
      <c r="BJ140" s="36" t="e">
        <f t="shared" si="64"/>
        <v>#REF!</v>
      </c>
      <c r="BK140" s="36" t="e">
        <f t="shared" si="65"/>
        <v>#REF!</v>
      </c>
      <c r="BL140" s="36" t="e">
        <f t="shared" si="66"/>
        <v>#REF!</v>
      </c>
      <c r="BM140" s="36" t="e">
        <f t="shared" si="67"/>
        <v>#REF!</v>
      </c>
      <c r="BN140" s="36" t="e">
        <f t="shared" si="68"/>
        <v>#REF!</v>
      </c>
      <c r="BO140" s="36" t="e">
        <f t="shared" si="69"/>
        <v>#REF!</v>
      </c>
      <c r="BP140" s="36" t="e">
        <f t="shared" si="70"/>
        <v>#REF!</v>
      </c>
      <c r="BQ140" s="36" t="e">
        <f t="shared" si="71"/>
        <v>#REF!</v>
      </c>
      <c r="BR140" s="36" t="e">
        <f t="shared" si="72"/>
        <v>#REF!</v>
      </c>
      <c r="BS140" s="36" t="e">
        <f t="shared" si="73"/>
        <v>#REF!</v>
      </c>
      <c r="BT140" s="36" t="e">
        <f t="shared" si="74"/>
        <v>#REF!</v>
      </c>
      <c r="BU140" s="36" t="e">
        <f t="shared" si="75"/>
        <v>#REF!</v>
      </c>
      <c r="BV140" s="36" t="e">
        <f t="shared" si="76"/>
        <v>#REF!</v>
      </c>
      <c r="BW140" s="36" t="e">
        <f t="shared" si="77"/>
        <v>#REF!</v>
      </c>
      <c r="BX140" s="36" t="e">
        <f t="shared" si="78"/>
        <v>#REF!</v>
      </c>
    </row>
    <row r="141" spans="1:76" s="36" customFormat="1" ht="13.95" customHeight="1" thickBot="1">
      <c r="A141" s="81" t="s">
        <v>306</v>
      </c>
      <c r="B141" s="26">
        <v>5</v>
      </c>
      <c r="C141" s="61" t="s">
        <v>210</v>
      </c>
      <c r="D141" s="62" t="s">
        <v>111</v>
      </c>
      <c r="E141" s="62" t="s">
        <v>264</v>
      </c>
      <c r="F141" s="72"/>
      <c r="G141" s="72"/>
      <c r="H141" s="72"/>
      <c r="I141" s="72">
        <v>5</v>
      </c>
      <c r="J141" s="72"/>
      <c r="K141" s="72"/>
      <c r="L141" s="126"/>
      <c r="M141" s="65" t="e">
        <f>#REF!</f>
        <v>#REF!</v>
      </c>
      <c r="N141" s="65" t="e">
        <f>#REF!</f>
        <v>#REF!</v>
      </c>
      <c r="O141" s="65" t="e">
        <f>#REF!</f>
        <v>#REF!</v>
      </c>
      <c r="P141" s="65" t="e">
        <f>#REF!</f>
        <v>#REF!</v>
      </c>
      <c r="Q141" s="65" t="e">
        <f>#REF!</f>
        <v>#REF!</v>
      </c>
      <c r="R141" s="65" t="e">
        <f>#REF!</f>
        <v>#REF!</v>
      </c>
      <c r="S141" s="65" t="e">
        <f>#REF!</f>
        <v>#REF!</v>
      </c>
      <c r="T141" s="65" t="e">
        <f>#REF!</f>
        <v>#REF!</v>
      </c>
      <c r="U141" s="65" t="e">
        <f>#REF!</f>
        <v>#REF!</v>
      </c>
      <c r="V141" s="65" t="e">
        <f>#REF!</f>
        <v>#REF!</v>
      </c>
      <c r="W141" s="65" t="e">
        <f>#REF!</f>
        <v>#REF!</v>
      </c>
      <c r="X141" s="65" t="e">
        <f>#REF!</f>
        <v>#REF!</v>
      </c>
      <c r="Y141" s="65" t="e">
        <f>#REF!</f>
        <v>#REF!</v>
      </c>
      <c r="Z141" s="65" t="e">
        <f>#REF!</f>
        <v>#REF!</v>
      </c>
      <c r="AA141" s="65" t="e">
        <f>#REF!</f>
        <v>#REF!</v>
      </c>
      <c r="AB141" s="65" t="e">
        <f>#REF!</f>
        <v>#REF!</v>
      </c>
      <c r="AC141" s="76">
        <v>62.5</v>
      </c>
      <c r="AD141" s="106" t="e">
        <f t="shared" si="79"/>
        <v>#REF!</v>
      </c>
      <c r="AE141" s="91">
        <v>3.4</v>
      </c>
      <c r="AF141" s="88">
        <v>3.6907142857142858</v>
      </c>
      <c r="AG141" s="89" t="e">
        <f t="shared" si="80"/>
        <v>#REF!</v>
      </c>
      <c r="AH141" s="36" t="e">
        <f t="shared" si="81"/>
        <v>#REF!</v>
      </c>
      <c r="AI141" s="36">
        <f>VLOOKUP(A141,'base vis'!C:I,7,0)</f>
        <v>0</v>
      </c>
      <c r="AJ141" s="36">
        <f>VLOOKUP($A141,'base vis'!C:J,8,0)</f>
        <v>0</v>
      </c>
      <c r="AK141" s="36">
        <f>VLOOKUP($A141,'base vis'!C:K,9,0)</f>
        <v>0</v>
      </c>
      <c r="AL141" s="36">
        <f>VLOOKUP($A141,'base vis'!C:L,10,0)</f>
        <v>5</v>
      </c>
      <c r="AM141" s="36">
        <f>VLOOKUP($A141,'base vis'!C:M,11,0)</f>
        <v>0</v>
      </c>
      <c r="AN141" s="36">
        <f>VLOOKUP($A141,'base vis'!C:N,12,0)</f>
        <v>0</v>
      </c>
      <c r="AO141" s="36">
        <f>VLOOKUP($A141,'base vis'!C:O,13,0)</f>
        <v>0</v>
      </c>
      <c r="AP141" s="36">
        <f>VLOOKUP($A141,'base vis'!C:P,14,0)</f>
        <v>0</v>
      </c>
      <c r="AQ141" s="36">
        <f>VLOOKUP($A141,'base vis'!C:Q,15,0)</f>
        <v>0</v>
      </c>
      <c r="AR141" s="36">
        <f>VLOOKUP($A141,'base vis'!C:R,16,0)</f>
        <v>0</v>
      </c>
      <c r="AS141" s="36">
        <f>VLOOKUP($A141,'base vis'!C:S,17,0)</f>
        <v>0</v>
      </c>
      <c r="AT141" s="36">
        <f>VLOOKUP($A141,'base vis'!C:T,18,0)</f>
        <v>0</v>
      </c>
      <c r="AU141" s="36">
        <f>VLOOKUP($A141,'base vis'!C:U,19,0)</f>
        <v>0</v>
      </c>
      <c r="AV141" s="36">
        <f>VLOOKUP($A141,'base vis'!C:V,20,0)</f>
        <v>0</v>
      </c>
      <c r="AW141" s="36">
        <f>VLOOKUP($A141,'base vis'!C:W,21,0)</f>
        <v>0</v>
      </c>
      <c r="AX141" s="36">
        <f>VLOOKUP($A141,'base vis'!C:X,22,0)</f>
        <v>0</v>
      </c>
      <c r="AY141" s="36">
        <f>VLOOKUP($A141,'base vis'!C:Y,23,0)</f>
        <v>0</v>
      </c>
      <c r="AZ141" s="36">
        <f>VLOOKUP($A141,'base vis'!C:E,3,0)</f>
        <v>0</v>
      </c>
      <c r="BA141" s="36">
        <f>VLOOKUP($A141,'base vis'!C:F,4,0)</f>
        <v>10</v>
      </c>
      <c r="BB141" s="36">
        <f>VLOOKUP($A141,'base vis'!C:G,5,0)</f>
        <v>0</v>
      </c>
      <c r="BC141" s="36">
        <f>VLOOKUP($A141,'base vis'!C:H,6,0)</f>
        <v>0</v>
      </c>
      <c r="BD141" s="36" t="e">
        <f t="shared" si="41"/>
        <v>#REF!</v>
      </c>
      <c r="BE141" s="36" t="e">
        <f t="shared" si="59"/>
        <v>#REF!</v>
      </c>
      <c r="BF141" s="36" t="e">
        <f t="shared" si="60"/>
        <v>#REF!</v>
      </c>
      <c r="BG141" s="36" t="e">
        <f t="shared" si="61"/>
        <v>#REF!</v>
      </c>
      <c r="BH141" s="36" t="e">
        <f t="shared" si="62"/>
        <v>#REF!</v>
      </c>
      <c r="BI141" s="36" t="e">
        <f t="shared" si="63"/>
        <v>#REF!</v>
      </c>
      <c r="BJ141" s="36" t="e">
        <f t="shared" si="64"/>
        <v>#REF!</v>
      </c>
      <c r="BK141" s="36" t="e">
        <f t="shared" si="65"/>
        <v>#REF!</v>
      </c>
      <c r="BL141" s="36" t="e">
        <f t="shared" si="66"/>
        <v>#REF!</v>
      </c>
      <c r="BM141" s="36" t="e">
        <f t="shared" si="67"/>
        <v>#REF!</v>
      </c>
      <c r="BN141" s="36" t="e">
        <f t="shared" si="68"/>
        <v>#REF!</v>
      </c>
      <c r="BO141" s="36" t="e">
        <f t="shared" si="69"/>
        <v>#REF!</v>
      </c>
      <c r="BP141" s="36" t="e">
        <f t="shared" si="70"/>
        <v>#REF!</v>
      </c>
      <c r="BQ141" s="36" t="e">
        <f t="shared" si="71"/>
        <v>#REF!</v>
      </c>
      <c r="BR141" s="36" t="e">
        <f t="shared" si="72"/>
        <v>#REF!</v>
      </c>
      <c r="BS141" s="36" t="e">
        <f t="shared" si="73"/>
        <v>#REF!</v>
      </c>
      <c r="BT141" s="36" t="e">
        <f t="shared" si="74"/>
        <v>#REF!</v>
      </c>
      <c r="BU141" s="36" t="e">
        <f t="shared" si="75"/>
        <v>#REF!</v>
      </c>
      <c r="BV141" s="36" t="e">
        <f t="shared" si="76"/>
        <v>#REF!</v>
      </c>
      <c r="BW141" s="36" t="e">
        <f t="shared" si="77"/>
        <v>#REF!</v>
      </c>
      <c r="BX141" s="36" t="e">
        <f t="shared" si="78"/>
        <v>#REF!</v>
      </c>
    </row>
    <row r="142" spans="1:76" s="36" customFormat="1" ht="13.95" customHeight="1" thickBot="1">
      <c r="A142" s="81" t="s">
        <v>1360</v>
      </c>
      <c r="B142" s="26">
        <v>5</v>
      </c>
      <c r="C142" s="61" t="s">
        <v>91</v>
      </c>
      <c r="D142" s="62" t="s">
        <v>111</v>
      </c>
      <c r="E142" s="62" t="s">
        <v>262</v>
      </c>
      <c r="F142" s="72"/>
      <c r="G142" s="72"/>
      <c r="H142" s="72"/>
      <c r="I142" s="72">
        <v>5</v>
      </c>
      <c r="J142" s="72"/>
      <c r="K142" s="72"/>
      <c r="L142" s="126"/>
      <c r="M142" s="65" t="e">
        <f>#REF!</f>
        <v>#REF!</v>
      </c>
      <c r="N142" s="65" t="e">
        <f>#REF!</f>
        <v>#REF!</v>
      </c>
      <c r="O142" s="65" t="e">
        <f>#REF!</f>
        <v>#REF!</v>
      </c>
      <c r="P142" s="65" t="e">
        <f>#REF!</f>
        <v>#REF!</v>
      </c>
      <c r="Q142" s="65" t="e">
        <f>#REF!</f>
        <v>#REF!</v>
      </c>
      <c r="R142" s="65" t="e">
        <f>#REF!</f>
        <v>#REF!</v>
      </c>
      <c r="S142" s="65" t="e">
        <f>#REF!</f>
        <v>#REF!</v>
      </c>
      <c r="T142" s="65" t="e">
        <f>#REF!</f>
        <v>#REF!</v>
      </c>
      <c r="U142" s="65" t="e">
        <f>#REF!</f>
        <v>#REF!</v>
      </c>
      <c r="V142" s="65" t="e">
        <f>#REF!</f>
        <v>#REF!</v>
      </c>
      <c r="W142" s="65" t="e">
        <f>#REF!</f>
        <v>#REF!</v>
      </c>
      <c r="X142" s="65" t="e">
        <f>#REF!</f>
        <v>#REF!</v>
      </c>
      <c r="Y142" s="65" t="e">
        <f>#REF!</f>
        <v>#REF!</v>
      </c>
      <c r="Z142" s="65" t="e">
        <f>#REF!</f>
        <v>#REF!</v>
      </c>
      <c r="AA142" s="65" t="e">
        <f>#REF!</f>
        <v>#REF!</v>
      </c>
      <c r="AB142" s="65" t="e">
        <f>#REF!</f>
        <v>#REF!</v>
      </c>
      <c r="AC142" s="76">
        <v>67.5</v>
      </c>
      <c r="AD142" s="106" t="e">
        <f t="shared" si="79"/>
        <v>#REF!</v>
      </c>
      <c r="AE142" s="91">
        <v>3.92</v>
      </c>
      <c r="AF142" s="88">
        <v>4.2</v>
      </c>
      <c r="AG142" s="89" t="e">
        <f t="shared" si="80"/>
        <v>#REF!</v>
      </c>
      <c r="AH142" s="36" t="e">
        <f t="shared" si="81"/>
        <v>#REF!</v>
      </c>
      <c r="AI142" s="36">
        <f>VLOOKUP(A142,'base vis'!C:I,7,0)</f>
        <v>0</v>
      </c>
      <c r="AJ142" s="36">
        <f>VLOOKUP($A142,'base vis'!C:J,8,0)</f>
        <v>0</v>
      </c>
      <c r="AK142" s="36">
        <f>VLOOKUP($A142,'base vis'!C:K,9,0)</f>
        <v>0</v>
      </c>
      <c r="AL142" s="36">
        <f>VLOOKUP($A142,'base vis'!C:L,10,0)</f>
        <v>5</v>
      </c>
      <c r="AM142" s="36">
        <f>VLOOKUP($A142,'base vis'!C:M,11,0)</f>
        <v>0</v>
      </c>
      <c r="AN142" s="36">
        <f>VLOOKUP($A142,'base vis'!C:N,12,0)</f>
        <v>0</v>
      </c>
      <c r="AO142" s="36">
        <f>VLOOKUP($A142,'base vis'!C:O,13,0)</f>
        <v>0</v>
      </c>
      <c r="AP142" s="36">
        <f>VLOOKUP($A142,'base vis'!C:P,14,0)</f>
        <v>0</v>
      </c>
      <c r="AQ142" s="36">
        <f>VLOOKUP($A142,'base vis'!C:Q,15,0)</f>
        <v>0</v>
      </c>
      <c r="AR142" s="36">
        <f>VLOOKUP($A142,'base vis'!C:R,16,0)</f>
        <v>0</v>
      </c>
      <c r="AS142" s="36">
        <f>VLOOKUP($A142,'base vis'!C:S,17,0)</f>
        <v>0</v>
      </c>
      <c r="AT142" s="36">
        <f>VLOOKUP($A142,'base vis'!C:T,18,0)</f>
        <v>0</v>
      </c>
      <c r="AU142" s="36">
        <f>VLOOKUP($A142,'base vis'!C:U,19,0)</f>
        <v>0</v>
      </c>
      <c r="AV142" s="36">
        <f>VLOOKUP($A142,'base vis'!C:V,20,0)</f>
        <v>0</v>
      </c>
      <c r="AW142" s="36">
        <f>VLOOKUP($A142,'base vis'!C:W,21,0)</f>
        <v>0</v>
      </c>
      <c r="AX142" s="36">
        <f>VLOOKUP($A142,'base vis'!C:X,22,0)</f>
        <v>0</v>
      </c>
      <c r="AY142" s="36">
        <f>VLOOKUP($A142,'base vis'!C:Y,23,0)</f>
        <v>0</v>
      </c>
      <c r="AZ142" s="36">
        <f>VLOOKUP($A142,'base vis'!C:E,3,0)</f>
        <v>0</v>
      </c>
      <c r="BA142" s="36">
        <f>VLOOKUP($A142,'base vis'!C:F,4,0)</f>
        <v>10</v>
      </c>
      <c r="BB142" s="36">
        <f>VLOOKUP($A142,'base vis'!C:G,5,0)</f>
        <v>0</v>
      </c>
      <c r="BC142" s="36">
        <f>VLOOKUP($A142,'base vis'!C:H,6,0)</f>
        <v>0</v>
      </c>
      <c r="BD142" s="36" t="e">
        <f t="shared" si="41"/>
        <v>#REF!</v>
      </c>
      <c r="BE142" s="36" t="e">
        <f t="shared" si="59"/>
        <v>#REF!</v>
      </c>
      <c r="BF142" s="36" t="e">
        <f t="shared" si="60"/>
        <v>#REF!</v>
      </c>
      <c r="BG142" s="36" t="e">
        <f t="shared" si="61"/>
        <v>#REF!</v>
      </c>
      <c r="BH142" s="36" t="e">
        <f t="shared" si="62"/>
        <v>#REF!</v>
      </c>
      <c r="BI142" s="36" t="e">
        <f t="shared" si="63"/>
        <v>#REF!</v>
      </c>
      <c r="BJ142" s="36" t="e">
        <f t="shared" si="64"/>
        <v>#REF!</v>
      </c>
      <c r="BK142" s="36" t="e">
        <f t="shared" si="65"/>
        <v>#REF!</v>
      </c>
      <c r="BL142" s="36" t="e">
        <f t="shared" si="66"/>
        <v>#REF!</v>
      </c>
      <c r="BM142" s="36" t="e">
        <f t="shared" si="67"/>
        <v>#REF!</v>
      </c>
      <c r="BN142" s="36" t="e">
        <f t="shared" si="68"/>
        <v>#REF!</v>
      </c>
      <c r="BO142" s="36" t="e">
        <f t="shared" si="69"/>
        <v>#REF!</v>
      </c>
      <c r="BP142" s="36" t="e">
        <f t="shared" si="70"/>
        <v>#REF!</v>
      </c>
      <c r="BQ142" s="36" t="e">
        <f t="shared" si="71"/>
        <v>#REF!</v>
      </c>
      <c r="BR142" s="36" t="e">
        <f t="shared" si="72"/>
        <v>#REF!</v>
      </c>
      <c r="BS142" s="36" t="e">
        <f t="shared" si="73"/>
        <v>#REF!</v>
      </c>
      <c r="BT142" s="36" t="e">
        <f t="shared" si="74"/>
        <v>#REF!</v>
      </c>
      <c r="BU142" s="36" t="e">
        <f t="shared" si="75"/>
        <v>#REF!</v>
      </c>
      <c r="BV142" s="36" t="e">
        <f t="shared" si="76"/>
        <v>#REF!</v>
      </c>
      <c r="BW142" s="36" t="e">
        <f t="shared" si="77"/>
        <v>#REF!</v>
      </c>
      <c r="BX142" s="36" t="e">
        <f t="shared" si="78"/>
        <v>#REF!</v>
      </c>
    </row>
    <row r="143" spans="1:76" s="36" customFormat="1" ht="13.95" customHeight="1" thickBot="1">
      <c r="A143" s="81" t="s">
        <v>1361</v>
      </c>
      <c r="B143" s="26">
        <v>5</v>
      </c>
      <c r="C143" s="61" t="s">
        <v>92</v>
      </c>
      <c r="D143" s="62" t="s">
        <v>111</v>
      </c>
      <c r="E143" s="62" t="s">
        <v>262</v>
      </c>
      <c r="F143" s="72"/>
      <c r="G143" s="72"/>
      <c r="H143" s="72"/>
      <c r="I143" s="72"/>
      <c r="J143" s="72">
        <v>5</v>
      </c>
      <c r="K143" s="72"/>
      <c r="L143" s="126"/>
      <c r="M143" s="65" t="e">
        <f>#REF!</f>
        <v>#REF!</v>
      </c>
      <c r="N143" s="65" t="e">
        <f>#REF!</f>
        <v>#REF!</v>
      </c>
      <c r="O143" s="65" t="e">
        <f>#REF!</f>
        <v>#REF!</v>
      </c>
      <c r="P143" s="65" t="e">
        <f>#REF!</f>
        <v>#REF!</v>
      </c>
      <c r="Q143" s="65" t="e">
        <f>#REF!</f>
        <v>#REF!</v>
      </c>
      <c r="R143" s="65" t="e">
        <f>#REF!</f>
        <v>#REF!</v>
      </c>
      <c r="S143" s="65" t="e">
        <f>#REF!</f>
        <v>#REF!</v>
      </c>
      <c r="T143" s="65" t="e">
        <f>#REF!</f>
        <v>#REF!</v>
      </c>
      <c r="U143" s="65" t="e">
        <f>#REF!</f>
        <v>#REF!</v>
      </c>
      <c r="V143" s="65" t="e">
        <f>#REF!</f>
        <v>#REF!</v>
      </c>
      <c r="W143" s="65" t="e">
        <f>#REF!</f>
        <v>#REF!</v>
      </c>
      <c r="X143" s="65" t="e">
        <f>#REF!</f>
        <v>#REF!</v>
      </c>
      <c r="Y143" s="65" t="e">
        <f>#REF!</f>
        <v>#REF!</v>
      </c>
      <c r="Z143" s="65" t="e">
        <f>#REF!</f>
        <v>#REF!</v>
      </c>
      <c r="AA143" s="65" t="e">
        <f>#REF!</f>
        <v>#REF!</v>
      </c>
      <c r="AB143" s="65" t="e">
        <f>#REF!</f>
        <v>#REF!</v>
      </c>
      <c r="AC143" s="76">
        <v>87.5</v>
      </c>
      <c r="AD143" s="106" t="e">
        <f t="shared" si="79"/>
        <v>#REF!</v>
      </c>
      <c r="AE143" s="91"/>
      <c r="AF143" s="88"/>
      <c r="AG143" s="89" t="e">
        <f t="shared" si="80"/>
        <v>#REF!</v>
      </c>
      <c r="AH143" s="36" t="e">
        <f t="shared" si="81"/>
        <v>#REF!</v>
      </c>
      <c r="AI143" s="36">
        <f>VLOOKUP(A143,'base vis'!C:I,7,0)</f>
        <v>0</v>
      </c>
      <c r="AJ143" s="36">
        <f>VLOOKUP($A143,'base vis'!C:J,8,0)</f>
        <v>0</v>
      </c>
      <c r="AK143" s="36">
        <f>VLOOKUP($A143,'base vis'!C:K,9,0)</f>
        <v>0</v>
      </c>
      <c r="AL143" s="36">
        <f>VLOOKUP($A143,'base vis'!C:L,10,0)</f>
        <v>0</v>
      </c>
      <c r="AM143" s="36">
        <f>VLOOKUP($A143,'base vis'!C:M,11,0)</f>
        <v>4</v>
      </c>
      <c r="AN143" s="36">
        <f>VLOOKUP($A143,'base vis'!C:N,12,0)</f>
        <v>1</v>
      </c>
      <c r="AO143" s="36">
        <f>VLOOKUP($A143,'base vis'!C:O,13,0)</f>
        <v>0</v>
      </c>
      <c r="AP143" s="36">
        <f>VLOOKUP($A143,'base vis'!C:P,14,0)</f>
        <v>0</v>
      </c>
      <c r="AQ143" s="36">
        <f>VLOOKUP($A143,'base vis'!C:Q,15,0)</f>
        <v>0</v>
      </c>
      <c r="AR143" s="36">
        <f>VLOOKUP($A143,'base vis'!C:R,16,0)</f>
        <v>0</v>
      </c>
      <c r="AS143" s="36">
        <f>VLOOKUP($A143,'base vis'!C:S,17,0)</f>
        <v>0</v>
      </c>
      <c r="AT143" s="36">
        <f>VLOOKUP($A143,'base vis'!C:T,18,0)</f>
        <v>0</v>
      </c>
      <c r="AU143" s="36">
        <f>VLOOKUP($A143,'base vis'!C:U,19,0)</f>
        <v>0</v>
      </c>
      <c r="AV143" s="36">
        <f>VLOOKUP($A143,'base vis'!C:V,20,0)</f>
        <v>0</v>
      </c>
      <c r="AW143" s="36">
        <f>VLOOKUP($A143,'base vis'!C:W,21,0)</f>
        <v>0</v>
      </c>
      <c r="AX143" s="36">
        <f>VLOOKUP($A143,'base vis'!C:X,22,0)</f>
        <v>0</v>
      </c>
      <c r="AY143" s="36">
        <f>VLOOKUP($A143,'base vis'!C:Y,23,0)</f>
        <v>0</v>
      </c>
      <c r="AZ143" s="36">
        <f>VLOOKUP($A143,'base vis'!C:E,3,0)</f>
        <v>0</v>
      </c>
      <c r="BA143" s="36">
        <f>VLOOKUP($A143,'base vis'!C:F,4,0)</f>
        <v>10</v>
      </c>
      <c r="BB143" s="36">
        <f>VLOOKUP($A143,'base vis'!C:G,5,0)</f>
        <v>0</v>
      </c>
      <c r="BC143" s="36">
        <f>VLOOKUP($A143,'base vis'!C:H,6,0)</f>
        <v>0</v>
      </c>
      <c r="BD143" s="36" t="e">
        <f t="shared" si="41"/>
        <v>#REF!</v>
      </c>
      <c r="BE143" s="36" t="e">
        <f t="shared" si="59"/>
        <v>#REF!</v>
      </c>
      <c r="BF143" s="36" t="e">
        <f t="shared" si="60"/>
        <v>#REF!</v>
      </c>
      <c r="BG143" s="36" t="e">
        <f t="shared" si="61"/>
        <v>#REF!</v>
      </c>
      <c r="BH143" s="36" t="e">
        <f t="shared" si="62"/>
        <v>#REF!</v>
      </c>
      <c r="BI143" s="36" t="e">
        <f t="shared" si="63"/>
        <v>#REF!</v>
      </c>
      <c r="BJ143" s="36" t="e">
        <f t="shared" si="64"/>
        <v>#REF!</v>
      </c>
      <c r="BK143" s="36" t="e">
        <f t="shared" si="65"/>
        <v>#REF!</v>
      </c>
      <c r="BL143" s="36" t="e">
        <f t="shared" si="66"/>
        <v>#REF!</v>
      </c>
      <c r="BM143" s="36" t="e">
        <f t="shared" si="67"/>
        <v>#REF!</v>
      </c>
      <c r="BN143" s="36" t="e">
        <f t="shared" si="68"/>
        <v>#REF!</v>
      </c>
      <c r="BO143" s="36" t="e">
        <f t="shared" si="69"/>
        <v>#REF!</v>
      </c>
      <c r="BP143" s="36" t="e">
        <f t="shared" si="70"/>
        <v>#REF!</v>
      </c>
      <c r="BQ143" s="36" t="e">
        <f t="shared" si="71"/>
        <v>#REF!</v>
      </c>
      <c r="BR143" s="36" t="e">
        <f t="shared" si="72"/>
        <v>#REF!</v>
      </c>
      <c r="BS143" s="36" t="e">
        <f t="shared" si="73"/>
        <v>#REF!</v>
      </c>
      <c r="BT143" s="36" t="e">
        <f t="shared" si="74"/>
        <v>#REF!</v>
      </c>
      <c r="BU143" s="36" t="e">
        <f t="shared" si="75"/>
        <v>#REF!</v>
      </c>
      <c r="BV143" s="36" t="e">
        <f t="shared" si="76"/>
        <v>#REF!</v>
      </c>
      <c r="BW143" s="36" t="e">
        <f t="shared" si="77"/>
        <v>#REF!</v>
      </c>
      <c r="BX143" s="36" t="e">
        <f t="shared" si="78"/>
        <v>#REF!</v>
      </c>
    </row>
    <row r="144" spans="1:76" s="36" customFormat="1" ht="13.95" customHeight="1" thickBot="1">
      <c r="A144" s="81" t="s">
        <v>1363</v>
      </c>
      <c r="B144" s="26">
        <v>1</v>
      </c>
      <c r="C144" s="61" t="s">
        <v>93</v>
      </c>
      <c r="D144" s="62" t="s">
        <v>111</v>
      </c>
      <c r="E144" s="62" t="s">
        <v>262</v>
      </c>
      <c r="F144" s="72"/>
      <c r="G144" s="72"/>
      <c r="H144" s="72"/>
      <c r="I144" s="72"/>
      <c r="J144" s="72"/>
      <c r="K144" s="72">
        <v>1</v>
      </c>
      <c r="L144" s="126"/>
      <c r="M144" s="65" t="e">
        <f>#REF!</f>
        <v>#REF!</v>
      </c>
      <c r="N144" s="65" t="e">
        <f>#REF!</f>
        <v>#REF!</v>
      </c>
      <c r="O144" s="65" t="e">
        <f>#REF!</f>
        <v>#REF!</v>
      </c>
      <c r="P144" s="65" t="e">
        <f>#REF!</f>
        <v>#REF!</v>
      </c>
      <c r="Q144" s="65" t="e">
        <f>#REF!</f>
        <v>#REF!</v>
      </c>
      <c r="R144" s="65" t="e">
        <f>#REF!</f>
        <v>#REF!</v>
      </c>
      <c r="S144" s="65" t="e">
        <f>#REF!</f>
        <v>#REF!</v>
      </c>
      <c r="T144" s="65" t="e">
        <f>#REF!</f>
        <v>#REF!</v>
      </c>
      <c r="U144" s="65" t="e">
        <f>#REF!</f>
        <v>#REF!</v>
      </c>
      <c r="V144" s="65" t="e">
        <f>#REF!</f>
        <v>#REF!</v>
      </c>
      <c r="W144" s="65" t="e">
        <f>#REF!</f>
        <v>#REF!</v>
      </c>
      <c r="X144" s="65" t="e">
        <f>#REF!</f>
        <v>#REF!</v>
      </c>
      <c r="Y144" s="65" t="e">
        <f>#REF!</f>
        <v>#REF!</v>
      </c>
      <c r="Z144" s="65" t="e">
        <f>#REF!</f>
        <v>#REF!</v>
      </c>
      <c r="AA144" s="65" t="e">
        <f>#REF!</f>
        <v>#REF!</v>
      </c>
      <c r="AB144" s="65" t="e">
        <f>#REF!</f>
        <v>#REF!</v>
      </c>
      <c r="AC144" s="76">
        <v>42.5</v>
      </c>
      <c r="AD144" s="106" t="e">
        <f t="shared" si="79"/>
        <v>#REF!</v>
      </c>
      <c r="AE144" s="91">
        <v>2.5</v>
      </c>
      <c r="AF144" s="88">
        <v>3</v>
      </c>
      <c r="AG144" s="89" t="e">
        <f t="shared" si="80"/>
        <v>#REF!</v>
      </c>
      <c r="AH144" s="36" t="e">
        <f t="shared" si="81"/>
        <v>#REF!</v>
      </c>
      <c r="AI144" s="36">
        <f>VLOOKUP(A144,'base vis'!C:I,7,0)</f>
        <v>0</v>
      </c>
      <c r="AJ144" s="36">
        <f>VLOOKUP($A144,'base vis'!C:J,8,0)</f>
        <v>0</v>
      </c>
      <c r="AK144" s="36">
        <f>VLOOKUP($A144,'base vis'!C:K,9,0)</f>
        <v>0</v>
      </c>
      <c r="AL144" s="36">
        <f>VLOOKUP($A144,'base vis'!C:L,10,0)</f>
        <v>0</v>
      </c>
      <c r="AM144" s="36">
        <f>VLOOKUP($A144,'base vis'!C:M,11,0)</f>
        <v>0</v>
      </c>
      <c r="AN144" s="36">
        <f>VLOOKUP($A144,'base vis'!C:N,12,0)</f>
        <v>1</v>
      </c>
      <c r="AO144" s="36">
        <f>VLOOKUP($A144,'base vis'!C:O,13,0)</f>
        <v>0</v>
      </c>
      <c r="AP144" s="36">
        <f>VLOOKUP($A144,'base vis'!C:P,14,0)</f>
        <v>0</v>
      </c>
      <c r="AQ144" s="36">
        <f>VLOOKUP($A144,'base vis'!C:Q,15,0)</f>
        <v>0</v>
      </c>
      <c r="AR144" s="36">
        <f>VLOOKUP($A144,'base vis'!C:R,16,0)</f>
        <v>0</v>
      </c>
      <c r="AS144" s="36">
        <f>VLOOKUP($A144,'base vis'!C:S,17,0)</f>
        <v>0</v>
      </c>
      <c r="AT144" s="36">
        <f>VLOOKUP($A144,'base vis'!C:T,18,0)</f>
        <v>0</v>
      </c>
      <c r="AU144" s="36">
        <f>VLOOKUP($A144,'base vis'!C:U,19,0)</f>
        <v>0</v>
      </c>
      <c r="AV144" s="36">
        <f>VLOOKUP($A144,'base vis'!C:V,20,0)</f>
        <v>0</v>
      </c>
      <c r="AW144" s="36">
        <f>VLOOKUP($A144,'base vis'!C:W,21,0)</f>
        <v>0</v>
      </c>
      <c r="AX144" s="36">
        <f>VLOOKUP($A144,'base vis'!C:X,22,0)</f>
        <v>0</v>
      </c>
      <c r="AY144" s="36">
        <f>VLOOKUP($A144,'base vis'!C:Y,23,0)</f>
        <v>0</v>
      </c>
      <c r="AZ144" s="36">
        <f>VLOOKUP($A144,'base vis'!C:E,3,0)</f>
        <v>0</v>
      </c>
      <c r="BA144" s="36">
        <f>VLOOKUP($A144,'base vis'!C:F,4,0)</f>
        <v>3</v>
      </c>
      <c r="BB144" s="36">
        <f>VLOOKUP($A144,'base vis'!C:G,5,0)</f>
        <v>0</v>
      </c>
      <c r="BC144" s="36">
        <f>VLOOKUP($A144,'base vis'!C:H,6,0)</f>
        <v>0</v>
      </c>
      <c r="BD144" s="36" t="e">
        <f t="shared" si="41"/>
        <v>#REF!</v>
      </c>
      <c r="BE144" s="36" t="e">
        <f t="shared" si="59"/>
        <v>#REF!</v>
      </c>
      <c r="BF144" s="36" t="e">
        <f t="shared" si="60"/>
        <v>#REF!</v>
      </c>
      <c r="BG144" s="36" t="e">
        <f t="shared" si="61"/>
        <v>#REF!</v>
      </c>
      <c r="BH144" s="36" t="e">
        <f t="shared" si="62"/>
        <v>#REF!</v>
      </c>
      <c r="BI144" s="36" t="e">
        <f t="shared" si="63"/>
        <v>#REF!</v>
      </c>
      <c r="BJ144" s="36" t="e">
        <f t="shared" si="64"/>
        <v>#REF!</v>
      </c>
      <c r="BK144" s="36" t="e">
        <f t="shared" si="65"/>
        <v>#REF!</v>
      </c>
      <c r="BL144" s="36" t="e">
        <f t="shared" si="66"/>
        <v>#REF!</v>
      </c>
      <c r="BM144" s="36" t="e">
        <f t="shared" si="67"/>
        <v>#REF!</v>
      </c>
      <c r="BN144" s="36" t="e">
        <f t="shared" si="68"/>
        <v>#REF!</v>
      </c>
      <c r="BO144" s="36" t="e">
        <f t="shared" si="69"/>
        <v>#REF!</v>
      </c>
      <c r="BP144" s="36" t="e">
        <f t="shared" si="70"/>
        <v>#REF!</v>
      </c>
      <c r="BQ144" s="36" t="e">
        <f t="shared" si="71"/>
        <v>#REF!</v>
      </c>
      <c r="BR144" s="36" t="e">
        <f t="shared" si="72"/>
        <v>#REF!</v>
      </c>
      <c r="BS144" s="36" t="e">
        <f t="shared" si="73"/>
        <v>#REF!</v>
      </c>
      <c r="BT144" s="36" t="e">
        <f t="shared" si="74"/>
        <v>#REF!</v>
      </c>
      <c r="BU144" s="36" t="e">
        <f t="shared" si="75"/>
        <v>#REF!</v>
      </c>
      <c r="BV144" s="36" t="e">
        <f t="shared" si="76"/>
        <v>#REF!</v>
      </c>
      <c r="BW144" s="36" t="e">
        <f t="shared" si="77"/>
        <v>#REF!</v>
      </c>
      <c r="BX144" s="36" t="e">
        <f t="shared" si="78"/>
        <v>#REF!</v>
      </c>
    </row>
    <row r="145" spans="1:76" s="36" customFormat="1" ht="13.95" customHeight="1" thickBot="1">
      <c r="A145" s="81" t="s">
        <v>1364</v>
      </c>
      <c r="B145" s="26">
        <v>1</v>
      </c>
      <c r="C145" s="61" t="s">
        <v>94</v>
      </c>
      <c r="D145" s="62" t="s">
        <v>111</v>
      </c>
      <c r="E145" s="62" t="s">
        <v>262</v>
      </c>
      <c r="F145" s="72"/>
      <c r="G145" s="72"/>
      <c r="H145" s="72"/>
      <c r="I145" s="72"/>
      <c r="J145" s="72"/>
      <c r="K145" s="72"/>
      <c r="L145" s="126">
        <v>1</v>
      </c>
      <c r="M145" s="65" t="e">
        <f>#REF!</f>
        <v>#REF!</v>
      </c>
      <c r="N145" s="65" t="e">
        <f>#REF!</f>
        <v>#REF!</v>
      </c>
      <c r="O145" s="65" t="e">
        <f>#REF!</f>
        <v>#REF!</v>
      </c>
      <c r="P145" s="65" t="e">
        <f>#REF!</f>
        <v>#REF!</v>
      </c>
      <c r="Q145" s="65" t="e">
        <f>#REF!</f>
        <v>#REF!</v>
      </c>
      <c r="R145" s="65" t="e">
        <f>#REF!</f>
        <v>#REF!</v>
      </c>
      <c r="S145" s="65" t="e">
        <f>#REF!</f>
        <v>#REF!</v>
      </c>
      <c r="T145" s="65" t="e">
        <f>#REF!</f>
        <v>#REF!</v>
      </c>
      <c r="U145" s="65" t="e">
        <f>#REF!</f>
        <v>#REF!</v>
      </c>
      <c r="V145" s="65" t="e">
        <f>#REF!</f>
        <v>#REF!</v>
      </c>
      <c r="W145" s="65" t="e">
        <f>#REF!</f>
        <v>#REF!</v>
      </c>
      <c r="X145" s="65" t="e">
        <f>#REF!</f>
        <v>#REF!</v>
      </c>
      <c r="Y145" s="65" t="e">
        <f>#REF!</f>
        <v>#REF!</v>
      </c>
      <c r="Z145" s="65" t="e">
        <f>#REF!</f>
        <v>#REF!</v>
      </c>
      <c r="AA145" s="65" t="e">
        <f>#REF!</f>
        <v>#REF!</v>
      </c>
      <c r="AB145" s="65" t="e">
        <f>#REF!</f>
        <v>#REF!</v>
      </c>
      <c r="AC145" s="76">
        <v>50</v>
      </c>
      <c r="AD145" s="106" t="e">
        <f t="shared" si="79"/>
        <v>#REF!</v>
      </c>
      <c r="AE145" s="91">
        <v>4.91</v>
      </c>
      <c r="AF145" s="88">
        <v>5.4</v>
      </c>
      <c r="AG145" s="89" t="e">
        <f t="shared" si="80"/>
        <v>#REF!</v>
      </c>
      <c r="AH145" s="36" t="e">
        <f t="shared" si="81"/>
        <v>#REF!</v>
      </c>
      <c r="AI145" s="36">
        <f>VLOOKUP(A145,'base vis'!C:I,7,0)</f>
        <v>0</v>
      </c>
      <c r="AJ145" s="36">
        <f>VLOOKUP($A145,'base vis'!C:J,8,0)</f>
        <v>0</v>
      </c>
      <c r="AK145" s="36">
        <f>VLOOKUP($A145,'base vis'!C:K,9,0)</f>
        <v>0</v>
      </c>
      <c r="AL145" s="36">
        <f>VLOOKUP($A145,'base vis'!C:L,10,0)</f>
        <v>0</v>
      </c>
      <c r="AM145" s="36">
        <f>VLOOKUP($A145,'base vis'!C:M,11,0)</f>
        <v>0</v>
      </c>
      <c r="AN145" s="36">
        <f>VLOOKUP($A145,'base vis'!C:N,12,0)</f>
        <v>0</v>
      </c>
      <c r="AO145" s="36">
        <f>VLOOKUP($A145,'base vis'!C:O,13,0)</f>
        <v>0</v>
      </c>
      <c r="AP145" s="36">
        <f>VLOOKUP($A145,'base vis'!C:P,14,0)</f>
        <v>1</v>
      </c>
      <c r="AQ145" s="36">
        <f>VLOOKUP($A145,'base vis'!C:Q,15,0)</f>
        <v>0</v>
      </c>
      <c r="AR145" s="36">
        <f>VLOOKUP($A145,'base vis'!C:R,16,0)</f>
        <v>0</v>
      </c>
      <c r="AS145" s="36">
        <f>VLOOKUP($A145,'base vis'!C:S,17,0)</f>
        <v>0</v>
      </c>
      <c r="AT145" s="36">
        <f>VLOOKUP($A145,'base vis'!C:T,18,0)</f>
        <v>0</v>
      </c>
      <c r="AU145" s="36">
        <f>VLOOKUP($A145,'base vis'!C:U,19,0)</f>
        <v>0</v>
      </c>
      <c r="AV145" s="36">
        <f>VLOOKUP($A145,'base vis'!C:V,20,0)</f>
        <v>0</v>
      </c>
      <c r="AW145" s="36">
        <f>VLOOKUP($A145,'base vis'!C:W,21,0)</f>
        <v>0</v>
      </c>
      <c r="AX145" s="36">
        <f>VLOOKUP($A145,'base vis'!C:X,22,0)</f>
        <v>0</v>
      </c>
      <c r="AY145" s="36">
        <f>VLOOKUP($A145,'base vis'!C:Y,23,0)</f>
        <v>0</v>
      </c>
      <c r="AZ145" s="36">
        <f>VLOOKUP($A145,'base vis'!C:E,3,0)</f>
        <v>0</v>
      </c>
      <c r="BA145" s="36">
        <f>VLOOKUP($A145,'base vis'!C:F,4,0)</f>
        <v>4</v>
      </c>
      <c r="BB145" s="36">
        <f>VLOOKUP($A145,'base vis'!C:G,5,0)</f>
        <v>0</v>
      </c>
      <c r="BC145" s="36">
        <f>VLOOKUP($A145,'base vis'!C:H,6,0)</f>
        <v>0</v>
      </c>
      <c r="BD145" s="36" t="e">
        <f t="shared" si="41"/>
        <v>#REF!</v>
      </c>
      <c r="BE145" s="36" t="e">
        <f t="shared" si="59"/>
        <v>#REF!</v>
      </c>
      <c r="BF145" s="36" t="e">
        <f t="shared" si="60"/>
        <v>#REF!</v>
      </c>
      <c r="BG145" s="36" t="e">
        <f t="shared" si="61"/>
        <v>#REF!</v>
      </c>
      <c r="BH145" s="36" t="e">
        <f t="shared" si="62"/>
        <v>#REF!</v>
      </c>
      <c r="BI145" s="36" t="e">
        <f t="shared" si="63"/>
        <v>#REF!</v>
      </c>
      <c r="BJ145" s="36" t="e">
        <f t="shared" si="64"/>
        <v>#REF!</v>
      </c>
      <c r="BK145" s="36" t="e">
        <f t="shared" si="65"/>
        <v>#REF!</v>
      </c>
      <c r="BL145" s="36" t="e">
        <f t="shared" si="66"/>
        <v>#REF!</v>
      </c>
      <c r="BM145" s="36" t="e">
        <f t="shared" si="67"/>
        <v>#REF!</v>
      </c>
      <c r="BN145" s="36" t="e">
        <f t="shared" si="68"/>
        <v>#REF!</v>
      </c>
      <c r="BO145" s="36" t="e">
        <f t="shared" si="69"/>
        <v>#REF!</v>
      </c>
      <c r="BP145" s="36" t="e">
        <f t="shared" si="70"/>
        <v>#REF!</v>
      </c>
      <c r="BQ145" s="36" t="e">
        <f t="shared" si="71"/>
        <v>#REF!</v>
      </c>
      <c r="BR145" s="36" t="e">
        <f t="shared" si="72"/>
        <v>#REF!</v>
      </c>
      <c r="BS145" s="36" t="e">
        <f t="shared" si="73"/>
        <v>#REF!</v>
      </c>
      <c r="BT145" s="36" t="e">
        <f t="shared" si="74"/>
        <v>#REF!</v>
      </c>
      <c r="BU145" s="36" t="e">
        <f t="shared" si="75"/>
        <v>#REF!</v>
      </c>
      <c r="BV145" s="36" t="e">
        <f t="shared" si="76"/>
        <v>#REF!</v>
      </c>
      <c r="BW145" s="36" t="e">
        <f t="shared" si="77"/>
        <v>#REF!</v>
      </c>
      <c r="BX145" s="36" t="e">
        <f t="shared" si="78"/>
        <v>#REF!</v>
      </c>
    </row>
    <row r="146" spans="1:76" s="36" customFormat="1" ht="13.95" customHeight="1" thickBot="1">
      <c r="A146" s="81" t="s">
        <v>270</v>
      </c>
      <c r="B146" s="26">
        <v>5</v>
      </c>
      <c r="C146" s="61" t="s">
        <v>93</v>
      </c>
      <c r="D146" s="62" t="s">
        <v>111</v>
      </c>
      <c r="E146" s="62" t="s">
        <v>262</v>
      </c>
      <c r="F146" s="72"/>
      <c r="G146" s="72"/>
      <c r="H146" s="72"/>
      <c r="I146" s="72"/>
      <c r="J146" s="72">
        <v>5</v>
      </c>
      <c r="K146" s="72"/>
      <c r="L146" s="126"/>
      <c r="M146" s="65" t="e">
        <f>#REF!</f>
        <v>#REF!</v>
      </c>
      <c r="N146" s="65" t="e">
        <f>#REF!</f>
        <v>#REF!</v>
      </c>
      <c r="O146" s="65" t="e">
        <f>#REF!</f>
        <v>#REF!</v>
      </c>
      <c r="P146" s="65" t="e">
        <f>#REF!</f>
        <v>#REF!</v>
      </c>
      <c r="Q146" s="65" t="e">
        <f>#REF!</f>
        <v>#REF!</v>
      </c>
      <c r="R146" s="65" t="e">
        <f>#REF!</f>
        <v>#REF!</v>
      </c>
      <c r="S146" s="65" t="e">
        <f>#REF!</f>
        <v>#REF!</v>
      </c>
      <c r="T146" s="65" t="e">
        <f>#REF!</f>
        <v>#REF!</v>
      </c>
      <c r="U146" s="65" t="e">
        <f>#REF!</f>
        <v>#REF!</v>
      </c>
      <c r="V146" s="65" t="e">
        <f>#REF!</f>
        <v>#REF!</v>
      </c>
      <c r="W146" s="65" t="e">
        <f>#REF!</f>
        <v>#REF!</v>
      </c>
      <c r="X146" s="65" t="e">
        <f>#REF!</f>
        <v>#REF!</v>
      </c>
      <c r="Y146" s="65" t="e">
        <f>#REF!</f>
        <v>#REF!</v>
      </c>
      <c r="Z146" s="65" t="e">
        <f>#REF!</f>
        <v>#REF!</v>
      </c>
      <c r="AA146" s="65" t="e">
        <f>#REF!</f>
        <v>#REF!</v>
      </c>
      <c r="AB146" s="65" t="e">
        <f>#REF!</f>
        <v>#REF!</v>
      </c>
      <c r="AC146" s="76">
        <v>87.5</v>
      </c>
      <c r="AD146" s="106" t="e">
        <f t="shared" si="79"/>
        <v>#REF!</v>
      </c>
      <c r="AE146" s="91"/>
      <c r="AF146" s="88"/>
      <c r="AG146" s="89" t="e">
        <f t="shared" si="80"/>
        <v>#REF!</v>
      </c>
      <c r="AH146" s="36" t="e">
        <f t="shared" si="81"/>
        <v>#REF!</v>
      </c>
      <c r="AI146" s="36">
        <f>VLOOKUP(A146,'base vis'!C:I,7,0)</f>
        <v>0</v>
      </c>
      <c r="AJ146" s="36">
        <f>VLOOKUP($A146,'base vis'!C:J,8,0)</f>
        <v>0</v>
      </c>
      <c r="AK146" s="36">
        <f>VLOOKUP($A146,'base vis'!C:K,9,0)</f>
        <v>0</v>
      </c>
      <c r="AL146" s="36">
        <f>VLOOKUP($A146,'base vis'!C:L,10,0)</f>
        <v>0</v>
      </c>
      <c r="AM146" s="36">
        <f>VLOOKUP($A146,'base vis'!C:M,11,0)</f>
        <v>0</v>
      </c>
      <c r="AN146" s="36">
        <f>VLOOKUP($A146,'base vis'!C:N,12,0)</f>
        <v>2</v>
      </c>
      <c r="AO146" s="36">
        <f>VLOOKUP($A146,'base vis'!C:O,13,0)</f>
        <v>3</v>
      </c>
      <c r="AP146" s="36">
        <f>VLOOKUP($A146,'base vis'!C:P,14,0)</f>
        <v>0</v>
      </c>
      <c r="AQ146" s="36">
        <f>VLOOKUP($A146,'base vis'!C:Q,15,0)</f>
        <v>0</v>
      </c>
      <c r="AR146" s="36">
        <f>VLOOKUP($A146,'base vis'!C:R,16,0)</f>
        <v>0</v>
      </c>
      <c r="AS146" s="36">
        <f>VLOOKUP($A146,'base vis'!C:S,17,0)</f>
        <v>0</v>
      </c>
      <c r="AT146" s="36">
        <f>VLOOKUP($A146,'base vis'!C:T,18,0)</f>
        <v>0</v>
      </c>
      <c r="AU146" s="36">
        <f>VLOOKUP($A146,'base vis'!C:U,19,0)</f>
        <v>0</v>
      </c>
      <c r="AV146" s="36">
        <f>VLOOKUP($A146,'base vis'!C:V,20,0)</f>
        <v>0</v>
      </c>
      <c r="AW146" s="36">
        <f>VLOOKUP($A146,'base vis'!C:W,21,0)</f>
        <v>0</v>
      </c>
      <c r="AX146" s="36">
        <f>VLOOKUP($A146,'base vis'!C:X,22,0)</f>
        <v>0</v>
      </c>
      <c r="AY146" s="36">
        <f>VLOOKUP($A146,'base vis'!C:Y,23,0)</f>
        <v>0</v>
      </c>
      <c r="AZ146" s="36">
        <f>VLOOKUP($A146,'base vis'!C:E,3,0)</f>
        <v>0</v>
      </c>
      <c r="BA146" s="36">
        <f>VLOOKUP($A146,'base vis'!C:F,4,0)</f>
        <v>15</v>
      </c>
      <c r="BB146" s="36">
        <f>VLOOKUP($A146,'base vis'!C:G,5,0)</f>
        <v>0</v>
      </c>
      <c r="BC146" s="36">
        <f>VLOOKUP($A146,'base vis'!C:H,6,0)</f>
        <v>0</v>
      </c>
      <c r="BD146" s="36" t="e">
        <f t="shared" si="41"/>
        <v>#REF!</v>
      </c>
      <c r="BE146" s="36" t="e">
        <f t="shared" si="59"/>
        <v>#REF!</v>
      </c>
      <c r="BF146" s="36" t="e">
        <f t="shared" si="60"/>
        <v>#REF!</v>
      </c>
      <c r="BG146" s="36" t="e">
        <f t="shared" si="61"/>
        <v>#REF!</v>
      </c>
      <c r="BH146" s="36" t="e">
        <f t="shared" si="62"/>
        <v>#REF!</v>
      </c>
      <c r="BI146" s="36" t="e">
        <f t="shared" si="63"/>
        <v>#REF!</v>
      </c>
      <c r="BJ146" s="36" t="e">
        <f t="shared" si="64"/>
        <v>#REF!</v>
      </c>
      <c r="BK146" s="36" t="e">
        <f t="shared" si="65"/>
        <v>#REF!</v>
      </c>
      <c r="BL146" s="36" t="e">
        <f t="shared" si="66"/>
        <v>#REF!</v>
      </c>
      <c r="BM146" s="36" t="e">
        <f t="shared" si="67"/>
        <v>#REF!</v>
      </c>
      <c r="BN146" s="36" t="e">
        <f t="shared" si="68"/>
        <v>#REF!</v>
      </c>
      <c r="BO146" s="36" t="e">
        <f t="shared" si="69"/>
        <v>#REF!</v>
      </c>
      <c r="BP146" s="36" t="e">
        <f t="shared" si="70"/>
        <v>#REF!</v>
      </c>
      <c r="BQ146" s="36" t="e">
        <f t="shared" si="71"/>
        <v>#REF!</v>
      </c>
      <c r="BR146" s="36" t="e">
        <f t="shared" si="72"/>
        <v>#REF!</v>
      </c>
      <c r="BS146" s="36" t="e">
        <f t="shared" si="73"/>
        <v>#REF!</v>
      </c>
      <c r="BT146" s="36" t="e">
        <f t="shared" si="74"/>
        <v>#REF!</v>
      </c>
      <c r="BU146" s="36" t="e">
        <f t="shared" si="75"/>
        <v>#REF!</v>
      </c>
      <c r="BV146" s="36" t="e">
        <f t="shared" si="76"/>
        <v>#REF!</v>
      </c>
      <c r="BW146" s="36" t="e">
        <f t="shared" si="77"/>
        <v>#REF!</v>
      </c>
      <c r="BX146" s="36" t="e">
        <f t="shared" si="78"/>
        <v>#REF!</v>
      </c>
    </row>
    <row r="147" spans="1:76" s="36" customFormat="1" ht="13.95" customHeight="1" thickBot="1">
      <c r="A147" s="81" t="s">
        <v>1366</v>
      </c>
      <c r="B147" s="26">
        <v>5</v>
      </c>
      <c r="C147" s="61" t="s">
        <v>211</v>
      </c>
      <c r="D147" s="62" t="s">
        <v>111</v>
      </c>
      <c r="E147" s="62" t="s">
        <v>262</v>
      </c>
      <c r="F147" s="72"/>
      <c r="G147" s="72"/>
      <c r="H147" s="72"/>
      <c r="I147" s="72"/>
      <c r="J147" s="72">
        <v>5</v>
      </c>
      <c r="K147" s="72"/>
      <c r="L147" s="126"/>
      <c r="M147" s="65" t="e">
        <f>#REF!</f>
        <v>#REF!</v>
      </c>
      <c r="N147" s="65" t="e">
        <f>#REF!</f>
        <v>#REF!</v>
      </c>
      <c r="O147" s="65" t="e">
        <f>#REF!</f>
        <v>#REF!</v>
      </c>
      <c r="P147" s="65" t="e">
        <f>#REF!</f>
        <v>#REF!</v>
      </c>
      <c r="Q147" s="65" t="e">
        <f>#REF!</f>
        <v>#REF!</v>
      </c>
      <c r="R147" s="65" t="e">
        <f>#REF!</f>
        <v>#REF!</v>
      </c>
      <c r="S147" s="65" t="e">
        <f>#REF!</f>
        <v>#REF!</v>
      </c>
      <c r="T147" s="65" t="e">
        <f>#REF!</f>
        <v>#REF!</v>
      </c>
      <c r="U147" s="65" t="e">
        <f>#REF!</f>
        <v>#REF!</v>
      </c>
      <c r="V147" s="65" t="e">
        <f>#REF!</f>
        <v>#REF!</v>
      </c>
      <c r="W147" s="65" t="e">
        <f>#REF!</f>
        <v>#REF!</v>
      </c>
      <c r="X147" s="65" t="e">
        <f>#REF!</f>
        <v>#REF!</v>
      </c>
      <c r="Y147" s="65" t="e">
        <f>#REF!</f>
        <v>#REF!</v>
      </c>
      <c r="Z147" s="65" t="e">
        <f>#REF!</f>
        <v>#REF!</v>
      </c>
      <c r="AA147" s="65" t="e">
        <f>#REF!</f>
        <v>#REF!</v>
      </c>
      <c r="AB147" s="65" t="e">
        <f>#REF!</f>
        <v>#REF!</v>
      </c>
      <c r="AC147" s="76">
        <v>75</v>
      </c>
      <c r="AD147" s="106" t="e">
        <f t="shared" si="79"/>
        <v>#REF!</v>
      </c>
      <c r="AE147" s="91">
        <v>7</v>
      </c>
      <c r="AF147" s="88">
        <v>7.46</v>
      </c>
      <c r="AG147" s="89" t="e">
        <f t="shared" si="80"/>
        <v>#REF!</v>
      </c>
      <c r="AH147" s="36" t="e">
        <f t="shared" si="81"/>
        <v>#REF!</v>
      </c>
      <c r="AI147" s="36">
        <f>VLOOKUP(A147,'base vis'!C:I,7,0)</f>
        <v>0</v>
      </c>
      <c r="AJ147" s="36">
        <f>VLOOKUP($A147,'base vis'!C:J,8,0)</f>
        <v>0</v>
      </c>
      <c r="AK147" s="36">
        <f>VLOOKUP($A147,'base vis'!C:K,9,0)</f>
        <v>0</v>
      </c>
      <c r="AL147" s="36">
        <f>VLOOKUP($A147,'base vis'!C:L,10,0)</f>
        <v>5</v>
      </c>
      <c r="AM147" s="36">
        <f>VLOOKUP($A147,'base vis'!C:M,11,0)</f>
        <v>0</v>
      </c>
      <c r="AN147" s="36">
        <f>VLOOKUP($A147,'base vis'!C:N,12,0)</f>
        <v>0</v>
      </c>
      <c r="AO147" s="36">
        <f>VLOOKUP($A147,'base vis'!C:O,13,0)</f>
        <v>0</v>
      </c>
      <c r="AP147" s="36">
        <f>VLOOKUP($A147,'base vis'!C:P,14,0)</f>
        <v>0</v>
      </c>
      <c r="AQ147" s="36">
        <f>VLOOKUP($A147,'base vis'!C:Q,15,0)</f>
        <v>0</v>
      </c>
      <c r="AR147" s="36">
        <f>VLOOKUP($A147,'base vis'!C:R,16,0)</f>
        <v>0</v>
      </c>
      <c r="AS147" s="36">
        <f>VLOOKUP($A147,'base vis'!C:S,17,0)</f>
        <v>0</v>
      </c>
      <c r="AT147" s="36">
        <f>VLOOKUP($A147,'base vis'!C:T,18,0)</f>
        <v>0</v>
      </c>
      <c r="AU147" s="36">
        <f>VLOOKUP($A147,'base vis'!C:U,19,0)</f>
        <v>0</v>
      </c>
      <c r="AV147" s="36">
        <f>VLOOKUP($A147,'base vis'!C:V,20,0)</f>
        <v>0</v>
      </c>
      <c r="AW147" s="36">
        <f>VLOOKUP($A147,'base vis'!C:W,21,0)</f>
        <v>0</v>
      </c>
      <c r="AX147" s="36">
        <f>VLOOKUP($A147,'base vis'!C:X,22,0)</f>
        <v>0</v>
      </c>
      <c r="AY147" s="36">
        <f>VLOOKUP($A147,'base vis'!C:Y,23,0)</f>
        <v>0</v>
      </c>
      <c r="AZ147" s="36">
        <f>VLOOKUP($A147,'base vis'!C:E,3,0)</f>
        <v>0</v>
      </c>
      <c r="BA147" s="36">
        <f>VLOOKUP($A147,'base vis'!C:F,4,0)</f>
        <v>16</v>
      </c>
      <c r="BB147" s="36">
        <f>VLOOKUP($A147,'base vis'!C:G,5,0)</f>
        <v>0</v>
      </c>
      <c r="BC147" s="36">
        <f>VLOOKUP($A147,'base vis'!C:H,6,0)</f>
        <v>0</v>
      </c>
      <c r="BD147" s="36" t="e">
        <f t="shared" si="41"/>
        <v>#REF!</v>
      </c>
      <c r="BE147" s="36" t="e">
        <f t="shared" si="59"/>
        <v>#REF!</v>
      </c>
      <c r="BF147" s="36" t="e">
        <f t="shared" si="60"/>
        <v>#REF!</v>
      </c>
      <c r="BG147" s="36" t="e">
        <f t="shared" si="61"/>
        <v>#REF!</v>
      </c>
      <c r="BH147" s="36" t="e">
        <f t="shared" si="62"/>
        <v>#REF!</v>
      </c>
      <c r="BI147" s="36" t="e">
        <f t="shared" si="63"/>
        <v>#REF!</v>
      </c>
      <c r="BJ147" s="36" t="e">
        <f t="shared" si="64"/>
        <v>#REF!</v>
      </c>
      <c r="BK147" s="36" t="e">
        <f t="shared" si="65"/>
        <v>#REF!</v>
      </c>
      <c r="BL147" s="36" t="e">
        <f t="shared" si="66"/>
        <v>#REF!</v>
      </c>
      <c r="BM147" s="36" t="e">
        <f t="shared" si="67"/>
        <v>#REF!</v>
      </c>
      <c r="BN147" s="36" t="e">
        <f t="shared" si="68"/>
        <v>#REF!</v>
      </c>
      <c r="BO147" s="36" t="e">
        <f t="shared" si="69"/>
        <v>#REF!</v>
      </c>
      <c r="BP147" s="36" t="e">
        <f t="shared" si="70"/>
        <v>#REF!</v>
      </c>
      <c r="BQ147" s="36" t="e">
        <f t="shared" si="71"/>
        <v>#REF!</v>
      </c>
      <c r="BR147" s="36" t="e">
        <f t="shared" si="72"/>
        <v>#REF!</v>
      </c>
      <c r="BS147" s="36" t="e">
        <f t="shared" si="73"/>
        <v>#REF!</v>
      </c>
      <c r="BT147" s="36" t="e">
        <f t="shared" si="74"/>
        <v>#REF!</v>
      </c>
      <c r="BU147" s="36" t="e">
        <f t="shared" si="75"/>
        <v>#REF!</v>
      </c>
      <c r="BV147" s="36" t="e">
        <f t="shared" si="76"/>
        <v>#REF!</v>
      </c>
      <c r="BW147" s="36" t="e">
        <f t="shared" si="77"/>
        <v>#REF!</v>
      </c>
      <c r="BX147" s="36" t="e">
        <f t="shared" si="78"/>
        <v>#REF!</v>
      </c>
    </row>
    <row r="148" spans="1:76" s="36" customFormat="1" ht="13.95" customHeight="1" thickBot="1">
      <c r="A148" s="81" t="s">
        <v>87</v>
      </c>
      <c r="B148" s="26">
        <v>5</v>
      </c>
      <c r="C148" s="61" t="s">
        <v>211</v>
      </c>
      <c r="D148" s="62" t="s">
        <v>111</v>
      </c>
      <c r="E148" s="62" t="s">
        <v>262</v>
      </c>
      <c r="F148" s="72"/>
      <c r="G148" s="72"/>
      <c r="H148" s="72"/>
      <c r="I148" s="72"/>
      <c r="J148" s="72">
        <v>5</v>
      </c>
      <c r="K148" s="72"/>
      <c r="L148" s="126"/>
      <c r="M148" s="65" t="e">
        <f>#REF!</f>
        <v>#REF!</v>
      </c>
      <c r="N148" s="65" t="e">
        <f>#REF!</f>
        <v>#REF!</v>
      </c>
      <c r="O148" s="65" t="e">
        <f>#REF!</f>
        <v>#REF!</v>
      </c>
      <c r="P148" s="65" t="e">
        <f>#REF!</f>
        <v>#REF!</v>
      </c>
      <c r="Q148" s="65" t="e">
        <f>#REF!</f>
        <v>#REF!</v>
      </c>
      <c r="R148" s="65" t="e">
        <f>#REF!</f>
        <v>#REF!</v>
      </c>
      <c r="S148" s="65" t="e">
        <f>#REF!</f>
        <v>#REF!</v>
      </c>
      <c r="T148" s="65" t="e">
        <f>#REF!</f>
        <v>#REF!</v>
      </c>
      <c r="U148" s="65" t="e">
        <f>#REF!</f>
        <v>#REF!</v>
      </c>
      <c r="V148" s="65" t="e">
        <f>#REF!</f>
        <v>#REF!</v>
      </c>
      <c r="W148" s="65" t="e">
        <f>#REF!</f>
        <v>#REF!</v>
      </c>
      <c r="X148" s="65" t="e">
        <f>#REF!</f>
        <v>#REF!</v>
      </c>
      <c r="Y148" s="65" t="e">
        <f>#REF!</f>
        <v>#REF!</v>
      </c>
      <c r="Z148" s="65" t="e">
        <f>#REF!</f>
        <v>#REF!</v>
      </c>
      <c r="AA148" s="65" t="e">
        <f>#REF!</f>
        <v>#REF!</v>
      </c>
      <c r="AB148" s="65" t="e">
        <f>#REF!</f>
        <v>#REF!</v>
      </c>
      <c r="AC148" s="76">
        <v>75</v>
      </c>
      <c r="AD148" s="106" t="e">
        <f t="shared" si="79"/>
        <v>#REF!</v>
      </c>
      <c r="AE148" s="91">
        <v>7.7</v>
      </c>
      <c r="AF148" s="88">
        <v>8.16</v>
      </c>
      <c r="AG148" s="89" t="e">
        <f t="shared" si="80"/>
        <v>#REF!</v>
      </c>
      <c r="AH148" s="36" t="e">
        <f t="shared" si="81"/>
        <v>#REF!</v>
      </c>
      <c r="AI148" s="36">
        <f>VLOOKUP(A148,'base vis'!C:I,7,0)</f>
        <v>0</v>
      </c>
      <c r="AJ148" s="36">
        <f>VLOOKUP($A148,'base vis'!C:J,8,0)</f>
        <v>0</v>
      </c>
      <c r="AK148" s="36">
        <f>VLOOKUP($A148,'base vis'!C:K,9,0)</f>
        <v>0</v>
      </c>
      <c r="AL148" s="36">
        <f>VLOOKUP($A148,'base vis'!C:L,10,0)</f>
        <v>5</v>
      </c>
      <c r="AM148" s="36">
        <f>VLOOKUP($A148,'base vis'!C:M,11,0)</f>
        <v>0</v>
      </c>
      <c r="AN148" s="36">
        <f>VLOOKUP($A148,'base vis'!C:N,12,0)</f>
        <v>0</v>
      </c>
      <c r="AO148" s="36">
        <f>VLOOKUP($A148,'base vis'!C:O,13,0)</f>
        <v>0</v>
      </c>
      <c r="AP148" s="36">
        <f>VLOOKUP($A148,'base vis'!C:P,14,0)</f>
        <v>0</v>
      </c>
      <c r="AQ148" s="36">
        <f>VLOOKUP($A148,'base vis'!C:Q,15,0)</f>
        <v>0</v>
      </c>
      <c r="AR148" s="36">
        <f>VLOOKUP($A148,'base vis'!C:R,16,0)</f>
        <v>0</v>
      </c>
      <c r="AS148" s="36">
        <f>VLOOKUP($A148,'base vis'!C:S,17,0)</f>
        <v>0</v>
      </c>
      <c r="AT148" s="36">
        <f>VLOOKUP($A148,'base vis'!C:T,18,0)</f>
        <v>0</v>
      </c>
      <c r="AU148" s="36">
        <f>VLOOKUP($A148,'base vis'!C:U,19,0)</f>
        <v>0</v>
      </c>
      <c r="AV148" s="36">
        <f>VLOOKUP($A148,'base vis'!C:V,20,0)</f>
        <v>0</v>
      </c>
      <c r="AW148" s="36">
        <f>VLOOKUP($A148,'base vis'!C:W,21,0)</f>
        <v>0</v>
      </c>
      <c r="AX148" s="36">
        <f>VLOOKUP($A148,'base vis'!C:X,22,0)</f>
        <v>0</v>
      </c>
      <c r="AY148" s="36">
        <f>VLOOKUP($A148,'base vis'!C:Y,23,0)</f>
        <v>0</v>
      </c>
      <c r="AZ148" s="36">
        <f>VLOOKUP($A148,'base vis'!C:E,3,0)</f>
        <v>0</v>
      </c>
      <c r="BA148" s="36">
        <f>VLOOKUP($A148,'base vis'!C:F,4,0)</f>
        <v>16</v>
      </c>
      <c r="BB148" s="36">
        <f>VLOOKUP($A148,'base vis'!C:G,5,0)</f>
        <v>0</v>
      </c>
      <c r="BC148" s="36">
        <f>VLOOKUP($A148,'base vis'!C:H,6,0)</f>
        <v>0</v>
      </c>
      <c r="BD148" s="36" t="e">
        <f t="shared" si="41"/>
        <v>#REF!</v>
      </c>
      <c r="BE148" s="36" t="e">
        <f t="shared" si="59"/>
        <v>#REF!</v>
      </c>
      <c r="BF148" s="36" t="e">
        <f t="shared" si="60"/>
        <v>#REF!</v>
      </c>
      <c r="BG148" s="36" t="e">
        <f t="shared" si="61"/>
        <v>#REF!</v>
      </c>
      <c r="BH148" s="36" t="e">
        <f t="shared" si="62"/>
        <v>#REF!</v>
      </c>
      <c r="BI148" s="36" t="e">
        <f t="shared" si="63"/>
        <v>#REF!</v>
      </c>
      <c r="BJ148" s="36" t="e">
        <f t="shared" si="64"/>
        <v>#REF!</v>
      </c>
      <c r="BK148" s="36" t="e">
        <f t="shared" si="65"/>
        <v>#REF!</v>
      </c>
      <c r="BL148" s="36" t="e">
        <f t="shared" si="66"/>
        <v>#REF!</v>
      </c>
      <c r="BM148" s="36" t="e">
        <f t="shared" si="67"/>
        <v>#REF!</v>
      </c>
      <c r="BN148" s="36" t="e">
        <f t="shared" si="68"/>
        <v>#REF!</v>
      </c>
      <c r="BO148" s="36" t="e">
        <f t="shared" si="69"/>
        <v>#REF!</v>
      </c>
      <c r="BP148" s="36" t="e">
        <f t="shared" si="70"/>
        <v>#REF!</v>
      </c>
      <c r="BQ148" s="36" t="e">
        <f t="shared" si="71"/>
        <v>#REF!</v>
      </c>
      <c r="BR148" s="36" t="e">
        <f t="shared" si="72"/>
        <v>#REF!</v>
      </c>
      <c r="BS148" s="36" t="e">
        <f t="shared" si="73"/>
        <v>#REF!</v>
      </c>
      <c r="BT148" s="36" t="e">
        <f t="shared" si="74"/>
        <v>#REF!</v>
      </c>
      <c r="BU148" s="36" t="e">
        <f t="shared" si="75"/>
        <v>#REF!</v>
      </c>
      <c r="BV148" s="36" t="e">
        <f t="shared" si="76"/>
        <v>#REF!</v>
      </c>
      <c r="BW148" s="36" t="e">
        <f t="shared" si="77"/>
        <v>#REF!</v>
      </c>
      <c r="BX148" s="36" t="e">
        <f t="shared" si="78"/>
        <v>#REF!</v>
      </c>
    </row>
    <row r="149" spans="1:76" s="36" customFormat="1" ht="13.95" customHeight="1" thickBot="1">
      <c r="A149" s="81" t="s">
        <v>1367</v>
      </c>
      <c r="B149" s="26">
        <v>5</v>
      </c>
      <c r="C149" s="61" t="s">
        <v>211</v>
      </c>
      <c r="D149" s="62" t="s">
        <v>111</v>
      </c>
      <c r="E149" s="62" t="s">
        <v>262</v>
      </c>
      <c r="F149" s="72"/>
      <c r="G149" s="72"/>
      <c r="H149" s="72"/>
      <c r="I149" s="72"/>
      <c r="J149" s="72">
        <v>5</v>
      </c>
      <c r="K149" s="72"/>
      <c r="L149" s="126"/>
      <c r="M149" s="65" t="e">
        <f>#REF!</f>
        <v>#REF!</v>
      </c>
      <c r="N149" s="65" t="e">
        <f>#REF!</f>
        <v>#REF!</v>
      </c>
      <c r="O149" s="65" t="e">
        <f>#REF!</f>
        <v>#REF!</v>
      </c>
      <c r="P149" s="65" t="e">
        <f>#REF!</f>
        <v>#REF!</v>
      </c>
      <c r="Q149" s="65" t="e">
        <f>#REF!</f>
        <v>#REF!</v>
      </c>
      <c r="R149" s="65" t="e">
        <f>#REF!</f>
        <v>#REF!</v>
      </c>
      <c r="S149" s="65" t="e">
        <f>#REF!</f>
        <v>#REF!</v>
      </c>
      <c r="T149" s="65" t="e">
        <f>#REF!</f>
        <v>#REF!</v>
      </c>
      <c r="U149" s="65" t="e">
        <f>#REF!</f>
        <v>#REF!</v>
      </c>
      <c r="V149" s="65" t="e">
        <f>#REF!</f>
        <v>#REF!</v>
      </c>
      <c r="W149" s="65" t="e">
        <f>#REF!</f>
        <v>#REF!</v>
      </c>
      <c r="X149" s="65" t="e">
        <f>#REF!</f>
        <v>#REF!</v>
      </c>
      <c r="Y149" s="65" t="e">
        <f>#REF!</f>
        <v>#REF!</v>
      </c>
      <c r="Z149" s="65" t="e">
        <f>#REF!</f>
        <v>#REF!</v>
      </c>
      <c r="AA149" s="65" t="e">
        <f>#REF!</f>
        <v>#REF!</v>
      </c>
      <c r="AB149" s="65" t="e">
        <f>#REF!</f>
        <v>#REF!</v>
      </c>
      <c r="AC149" s="76">
        <v>90</v>
      </c>
      <c r="AD149" s="106" t="e">
        <f t="shared" si="79"/>
        <v>#REF!</v>
      </c>
      <c r="AE149" s="91">
        <v>7.82</v>
      </c>
      <c r="AF149" s="88">
        <v>8.2799999999999994</v>
      </c>
      <c r="AG149" s="89" t="e">
        <f t="shared" si="80"/>
        <v>#REF!</v>
      </c>
      <c r="AH149" s="36" t="e">
        <f t="shared" si="81"/>
        <v>#REF!</v>
      </c>
      <c r="AI149" s="36">
        <f>VLOOKUP(A149,'base vis'!C:I,7,0)</f>
        <v>0</v>
      </c>
      <c r="AJ149" s="36">
        <f>VLOOKUP($A149,'base vis'!C:J,8,0)</f>
        <v>0</v>
      </c>
      <c r="AK149" s="36">
        <f>VLOOKUP($A149,'base vis'!C:K,9,0)</f>
        <v>0</v>
      </c>
      <c r="AL149" s="36">
        <f>VLOOKUP($A149,'base vis'!C:L,10,0)</f>
        <v>5</v>
      </c>
      <c r="AM149" s="36">
        <f>VLOOKUP($A149,'base vis'!C:M,11,0)</f>
        <v>0</v>
      </c>
      <c r="AN149" s="36">
        <f>VLOOKUP($A149,'base vis'!C:N,12,0)</f>
        <v>0</v>
      </c>
      <c r="AO149" s="36">
        <f>VLOOKUP($A149,'base vis'!C:O,13,0)</f>
        <v>0</v>
      </c>
      <c r="AP149" s="36">
        <f>VLOOKUP($A149,'base vis'!C:P,14,0)</f>
        <v>0</v>
      </c>
      <c r="AQ149" s="36">
        <f>VLOOKUP($A149,'base vis'!C:Q,15,0)</f>
        <v>0</v>
      </c>
      <c r="AR149" s="36">
        <f>VLOOKUP($A149,'base vis'!C:R,16,0)</f>
        <v>0</v>
      </c>
      <c r="AS149" s="36">
        <f>VLOOKUP($A149,'base vis'!C:S,17,0)</f>
        <v>0</v>
      </c>
      <c r="AT149" s="36">
        <f>VLOOKUP($A149,'base vis'!C:T,18,0)</f>
        <v>0</v>
      </c>
      <c r="AU149" s="36">
        <f>VLOOKUP($A149,'base vis'!C:U,19,0)</f>
        <v>0</v>
      </c>
      <c r="AV149" s="36">
        <f>VLOOKUP($A149,'base vis'!C:V,20,0)</f>
        <v>0</v>
      </c>
      <c r="AW149" s="36">
        <f>VLOOKUP($A149,'base vis'!C:W,21,0)</f>
        <v>0</v>
      </c>
      <c r="AX149" s="36">
        <f>VLOOKUP($A149,'base vis'!C:X,22,0)</f>
        <v>0</v>
      </c>
      <c r="AY149" s="36">
        <f>VLOOKUP($A149,'base vis'!C:Y,23,0)</f>
        <v>0</v>
      </c>
      <c r="AZ149" s="36">
        <f>VLOOKUP($A149,'base vis'!C:E,3,0)</f>
        <v>0</v>
      </c>
      <c r="BA149" s="36">
        <f>VLOOKUP($A149,'base vis'!C:F,4,0)</f>
        <v>16</v>
      </c>
      <c r="BB149" s="36">
        <f>VLOOKUP($A149,'base vis'!C:G,5,0)</f>
        <v>0</v>
      </c>
      <c r="BC149" s="36">
        <f>VLOOKUP($A149,'base vis'!C:H,6,0)</f>
        <v>0</v>
      </c>
      <c r="BD149" s="36" t="e">
        <f t="shared" si="41"/>
        <v>#REF!</v>
      </c>
      <c r="BE149" s="36" t="e">
        <f t="shared" si="59"/>
        <v>#REF!</v>
      </c>
      <c r="BF149" s="36" t="e">
        <f t="shared" si="60"/>
        <v>#REF!</v>
      </c>
      <c r="BG149" s="36" t="e">
        <f t="shared" si="61"/>
        <v>#REF!</v>
      </c>
      <c r="BH149" s="36" t="e">
        <f t="shared" si="62"/>
        <v>#REF!</v>
      </c>
      <c r="BI149" s="36" t="e">
        <f t="shared" si="63"/>
        <v>#REF!</v>
      </c>
      <c r="BJ149" s="36" t="e">
        <f t="shared" si="64"/>
        <v>#REF!</v>
      </c>
      <c r="BK149" s="36" t="e">
        <f t="shared" si="65"/>
        <v>#REF!</v>
      </c>
      <c r="BL149" s="36" t="e">
        <f t="shared" si="66"/>
        <v>#REF!</v>
      </c>
      <c r="BM149" s="36" t="e">
        <f t="shared" si="67"/>
        <v>#REF!</v>
      </c>
      <c r="BN149" s="36" t="e">
        <f t="shared" si="68"/>
        <v>#REF!</v>
      </c>
      <c r="BO149" s="36" t="e">
        <f t="shared" si="69"/>
        <v>#REF!</v>
      </c>
      <c r="BP149" s="36" t="e">
        <f t="shared" si="70"/>
        <v>#REF!</v>
      </c>
      <c r="BQ149" s="36" t="e">
        <f t="shared" si="71"/>
        <v>#REF!</v>
      </c>
      <c r="BR149" s="36" t="e">
        <f t="shared" si="72"/>
        <v>#REF!</v>
      </c>
      <c r="BS149" s="36" t="e">
        <f t="shared" si="73"/>
        <v>#REF!</v>
      </c>
      <c r="BT149" s="36" t="e">
        <f t="shared" si="74"/>
        <v>#REF!</v>
      </c>
      <c r="BU149" s="36" t="e">
        <f t="shared" si="75"/>
        <v>#REF!</v>
      </c>
      <c r="BV149" s="36" t="e">
        <f t="shared" si="76"/>
        <v>#REF!</v>
      </c>
      <c r="BW149" s="36" t="e">
        <f t="shared" si="77"/>
        <v>#REF!</v>
      </c>
      <c r="BX149" s="36" t="e">
        <f t="shared" si="78"/>
        <v>#REF!</v>
      </c>
    </row>
    <row r="150" spans="1:76" s="36" customFormat="1" ht="13.95" customHeight="1" thickBot="1">
      <c r="A150" s="81" t="s">
        <v>271</v>
      </c>
      <c r="B150" s="26">
        <v>5</v>
      </c>
      <c r="C150" s="61" t="s">
        <v>211</v>
      </c>
      <c r="D150" s="62" t="s">
        <v>111</v>
      </c>
      <c r="E150" s="62" t="s">
        <v>262</v>
      </c>
      <c r="F150" s="72"/>
      <c r="G150" s="72"/>
      <c r="H150" s="72"/>
      <c r="I150" s="72">
        <v>5</v>
      </c>
      <c r="J150" s="72"/>
      <c r="K150" s="72"/>
      <c r="L150" s="126"/>
      <c r="M150" s="65" t="e">
        <f>#REF!</f>
        <v>#REF!</v>
      </c>
      <c r="N150" s="65" t="e">
        <f>#REF!</f>
        <v>#REF!</v>
      </c>
      <c r="O150" s="65" t="e">
        <f>#REF!</f>
        <v>#REF!</v>
      </c>
      <c r="P150" s="65" t="e">
        <f>#REF!</f>
        <v>#REF!</v>
      </c>
      <c r="Q150" s="65" t="e">
        <f>#REF!</f>
        <v>#REF!</v>
      </c>
      <c r="R150" s="65" t="e">
        <f>#REF!</f>
        <v>#REF!</v>
      </c>
      <c r="S150" s="65" t="e">
        <f>#REF!</f>
        <v>#REF!</v>
      </c>
      <c r="T150" s="65" t="e">
        <f>#REF!</f>
        <v>#REF!</v>
      </c>
      <c r="U150" s="65" t="e">
        <f>#REF!</f>
        <v>#REF!</v>
      </c>
      <c r="V150" s="65" t="e">
        <f>#REF!</f>
        <v>#REF!</v>
      </c>
      <c r="W150" s="65" t="e">
        <f>#REF!</f>
        <v>#REF!</v>
      </c>
      <c r="X150" s="65" t="e">
        <f>#REF!</f>
        <v>#REF!</v>
      </c>
      <c r="Y150" s="65" t="e">
        <f>#REF!</f>
        <v>#REF!</v>
      </c>
      <c r="Z150" s="65" t="e">
        <f>#REF!</f>
        <v>#REF!</v>
      </c>
      <c r="AA150" s="65" t="e">
        <f>#REF!</f>
        <v>#REF!</v>
      </c>
      <c r="AB150" s="65" t="e">
        <f>#REF!</f>
        <v>#REF!</v>
      </c>
      <c r="AC150" s="76">
        <v>92.5</v>
      </c>
      <c r="AD150" s="106" t="e">
        <f t="shared" si="79"/>
        <v>#REF!</v>
      </c>
      <c r="AE150" s="91"/>
      <c r="AF150" s="88"/>
      <c r="AG150" s="89" t="e">
        <f t="shared" si="80"/>
        <v>#REF!</v>
      </c>
      <c r="AH150" s="36" t="e">
        <f t="shared" si="81"/>
        <v>#REF!</v>
      </c>
      <c r="AI150" s="36">
        <f>VLOOKUP(A150,'base vis'!C:I,7,0)</f>
        <v>0</v>
      </c>
      <c r="AJ150" s="36">
        <f>VLOOKUP($A150,'base vis'!C:J,8,0)</f>
        <v>0</v>
      </c>
      <c r="AK150" s="36">
        <f>VLOOKUP($A150,'base vis'!C:K,9,0)</f>
        <v>0</v>
      </c>
      <c r="AL150" s="36">
        <f>VLOOKUP($A150,'base vis'!C:L,10,0)</f>
        <v>0</v>
      </c>
      <c r="AM150" s="36">
        <f>VLOOKUP($A150,'base vis'!C:M,11,0)</f>
        <v>0</v>
      </c>
      <c r="AN150" s="36">
        <f>VLOOKUP($A150,'base vis'!C:N,12,0)</f>
        <v>0</v>
      </c>
      <c r="AO150" s="36">
        <f>VLOOKUP($A150,'base vis'!C:O,13,0)</f>
        <v>0</v>
      </c>
      <c r="AP150" s="36">
        <f>VLOOKUP($A150,'base vis'!C:P,14,0)</f>
        <v>0</v>
      </c>
      <c r="AQ150" s="36">
        <f>VLOOKUP($A150,'base vis'!C:Q,15,0)</f>
        <v>0</v>
      </c>
      <c r="AR150" s="36">
        <f>VLOOKUP($A150,'base vis'!C:R,16,0)</f>
        <v>0</v>
      </c>
      <c r="AS150" s="36">
        <f>VLOOKUP($A150,'base vis'!C:S,17,0)</f>
        <v>0</v>
      </c>
      <c r="AT150" s="36">
        <f>VLOOKUP($A150,'base vis'!C:T,18,0)</f>
        <v>0</v>
      </c>
      <c r="AU150" s="36">
        <f>VLOOKUP($A150,'base vis'!C:U,19,0)</f>
        <v>0</v>
      </c>
      <c r="AV150" s="36">
        <f>VLOOKUP($A150,'base vis'!C:V,20,0)</f>
        <v>0</v>
      </c>
      <c r="AW150" s="36">
        <f>VLOOKUP($A150,'base vis'!C:W,21,0)</f>
        <v>0</v>
      </c>
      <c r="AX150" s="36">
        <f>VLOOKUP($A150,'base vis'!C:X,22,0)</f>
        <v>0</v>
      </c>
      <c r="AY150" s="36">
        <f>VLOOKUP($A150,'base vis'!C:Y,23,0)</f>
        <v>0</v>
      </c>
      <c r="AZ150" s="36">
        <f>VLOOKUP($A150,'base vis'!C:E,3,0)</f>
        <v>0</v>
      </c>
      <c r="BA150" s="36">
        <f>VLOOKUP($A150,'base vis'!C:F,4,0)</f>
        <v>0</v>
      </c>
      <c r="BB150" s="36">
        <f>VLOOKUP($A150,'base vis'!C:G,5,0)</f>
        <v>0</v>
      </c>
      <c r="BC150" s="36">
        <f>VLOOKUP($A150,'base vis'!C:H,6,0)</f>
        <v>0</v>
      </c>
      <c r="BD150" s="36" t="e">
        <f t="shared" si="41"/>
        <v>#REF!</v>
      </c>
      <c r="BE150" s="36" t="e">
        <f t="shared" si="59"/>
        <v>#REF!</v>
      </c>
      <c r="BF150" s="36" t="e">
        <f t="shared" si="60"/>
        <v>#REF!</v>
      </c>
      <c r="BG150" s="36" t="e">
        <f t="shared" si="61"/>
        <v>#REF!</v>
      </c>
      <c r="BH150" s="36" t="e">
        <f t="shared" si="62"/>
        <v>#REF!</v>
      </c>
      <c r="BI150" s="36" t="e">
        <f t="shared" si="63"/>
        <v>#REF!</v>
      </c>
      <c r="BJ150" s="36" t="e">
        <f t="shared" si="64"/>
        <v>#REF!</v>
      </c>
      <c r="BK150" s="36" t="e">
        <f t="shared" si="65"/>
        <v>#REF!</v>
      </c>
      <c r="BL150" s="36" t="e">
        <f t="shared" si="66"/>
        <v>#REF!</v>
      </c>
      <c r="BM150" s="36" t="e">
        <f t="shared" si="67"/>
        <v>#REF!</v>
      </c>
      <c r="BN150" s="36" t="e">
        <f t="shared" si="68"/>
        <v>#REF!</v>
      </c>
      <c r="BO150" s="36" t="e">
        <f t="shared" si="69"/>
        <v>#REF!</v>
      </c>
      <c r="BP150" s="36" t="e">
        <f t="shared" si="70"/>
        <v>#REF!</v>
      </c>
      <c r="BQ150" s="36" t="e">
        <f t="shared" si="71"/>
        <v>#REF!</v>
      </c>
      <c r="BR150" s="36" t="e">
        <f t="shared" si="72"/>
        <v>#REF!</v>
      </c>
      <c r="BS150" s="36" t="e">
        <f t="shared" si="73"/>
        <v>#REF!</v>
      </c>
      <c r="BT150" s="36" t="e">
        <f t="shared" si="74"/>
        <v>#REF!</v>
      </c>
      <c r="BU150" s="36" t="e">
        <f t="shared" si="75"/>
        <v>#REF!</v>
      </c>
      <c r="BV150" s="36" t="e">
        <f t="shared" si="76"/>
        <v>#REF!</v>
      </c>
      <c r="BW150" s="36" t="e">
        <f t="shared" si="77"/>
        <v>#REF!</v>
      </c>
      <c r="BX150" s="36" t="e">
        <f t="shared" si="78"/>
        <v>#REF!</v>
      </c>
    </row>
    <row r="151" spans="1:76" s="36" customFormat="1" ht="13.95" customHeight="1" thickBot="1">
      <c r="A151" s="81" t="s">
        <v>1369</v>
      </c>
      <c r="B151" s="26">
        <v>5</v>
      </c>
      <c r="C151" s="61" t="s">
        <v>211</v>
      </c>
      <c r="D151" s="62" t="s">
        <v>111</v>
      </c>
      <c r="E151" s="62" t="s">
        <v>262</v>
      </c>
      <c r="F151" s="72"/>
      <c r="G151" s="72"/>
      <c r="H151" s="72"/>
      <c r="I151" s="72"/>
      <c r="J151" s="72">
        <v>5</v>
      </c>
      <c r="K151" s="72"/>
      <c r="L151" s="126"/>
      <c r="M151" s="65" t="e">
        <f>#REF!</f>
        <v>#REF!</v>
      </c>
      <c r="N151" s="65" t="e">
        <f>#REF!</f>
        <v>#REF!</v>
      </c>
      <c r="O151" s="65" t="e">
        <f>#REF!</f>
        <v>#REF!</v>
      </c>
      <c r="P151" s="65" t="e">
        <f>#REF!</f>
        <v>#REF!</v>
      </c>
      <c r="Q151" s="65" t="e">
        <f>#REF!</f>
        <v>#REF!</v>
      </c>
      <c r="R151" s="65" t="e">
        <f>#REF!</f>
        <v>#REF!</v>
      </c>
      <c r="S151" s="65" t="e">
        <f>#REF!</f>
        <v>#REF!</v>
      </c>
      <c r="T151" s="65" t="e">
        <f>#REF!</f>
        <v>#REF!</v>
      </c>
      <c r="U151" s="65" t="e">
        <f>#REF!</f>
        <v>#REF!</v>
      </c>
      <c r="V151" s="65" t="e">
        <f>#REF!</f>
        <v>#REF!</v>
      </c>
      <c r="W151" s="65" t="e">
        <f>#REF!</f>
        <v>#REF!</v>
      </c>
      <c r="X151" s="65" t="e">
        <f>#REF!</f>
        <v>#REF!</v>
      </c>
      <c r="Y151" s="65" t="e">
        <f>#REF!</f>
        <v>#REF!</v>
      </c>
      <c r="Z151" s="65" t="e">
        <f>#REF!</f>
        <v>#REF!</v>
      </c>
      <c r="AA151" s="65" t="e">
        <f>#REF!</f>
        <v>#REF!</v>
      </c>
      <c r="AB151" s="65" t="e">
        <f>#REF!</f>
        <v>#REF!</v>
      </c>
      <c r="AC151" s="76">
        <v>90</v>
      </c>
      <c r="AD151" s="106" t="e">
        <f t="shared" si="79"/>
        <v>#REF!</v>
      </c>
      <c r="AE151" s="91">
        <v>9.5399999999999991</v>
      </c>
      <c r="AF151" s="88">
        <v>10</v>
      </c>
      <c r="AG151" s="89" t="e">
        <f t="shared" si="80"/>
        <v>#REF!</v>
      </c>
      <c r="AH151" s="36" t="e">
        <f t="shared" si="81"/>
        <v>#REF!</v>
      </c>
      <c r="AI151" s="36">
        <f>VLOOKUP(A151,'base vis'!C:I,7,0)</f>
        <v>0</v>
      </c>
      <c r="AJ151" s="36">
        <f>VLOOKUP($A151,'base vis'!C:J,8,0)</f>
        <v>0</v>
      </c>
      <c r="AK151" s="36">
        <f>VLOOKUP($A151,'base vis'!C:K,9,0)</f>
        <v>0</v>
      </c>
      <c r="AL151" s="36">
        <f>VLOOKUP($A151,'base vis'!C:L,10,0)</f>
        <v>5</v>
      </c>
      <c r="AM151" s="36">
        <f>VLOOKUP($A151,'base vis'!C:M,11,0)</f>
        <v>0</v>
      </c>
      <c r="AN151" s="36">
        <f>VLOOKUP($A151,'base vis'!C:N,12,0)</f>
        <v>0</v>
      </c>
      <c r="AO151" s="36">
        <f>VLOOKUP($A151,'base vis'!C:O,13,0)</f>
        <v>0</v>
      </c>
      <c r="AP151" s="36">
        <f>VLOOKUP($A151,'base vis'!C:P,14,0)</f>
        <v>0</v>
      </c>
      <c r="AQ151" s="36">
        <f>VLOOKUP($A151,'base vis'!C:Q,15,0)</f>
        <v>0</v>
      </c>
      <c r="AR151" s="36">
        <f>VLOOKUP($A151,'base vis'!C:R,16,0)</f>
        <v>0</v>
      </c>
      <c r="AS151" s="36">
        <f>VLOOKUP($A151,'base vis'!C:S,17,0)</f>
        <v>0</v>
      </c>
      <c r="AT151" s="36">
        <f>VLOOKUP($A151,'base vis'!C:T,18,0)</f>
        <v>0</v>
      </c>
      <c r="AU151" s="36">
        <f>VLOOKUP($A151,'base vis'!C:U,19,0)</f>
        <v>0</v>
      </c>
      <c r="AV151" s="36">
        <f>VLOOKUP($A151,'base vis'!C:V,20,0)</f>
        <v>0</v>
      </c>
      <c r="AW151" s="36">
        <f>VLOOKUP($A151,'base vis'!C:W,21,0)</f>
        <v>0</v>
      </c>
      <c r="AX151" s="36">
        <f>VLOOKUP($A151,'base vis'!C:X,22,0)</f>
        <v>0</v>
      </c>
      <c r="AY151" s="36">
        <f>VLOOKUP($A151,'base vis'!C:Y,23,0)</f>
        <v>0</v>
      </c>
      <c r="AZ151" s="36">
        <f>VLOOKUP($A151,'base vis'!C:E,3,0)</f>
        <v>0</v>
      </c>
      <c r="BA151" s="36">
        <f>VLOOKUP($A151,'base vis'!C:F,4,0)</f>
        <v>16</v>
      </c>
      <c r="BB151" s="36">
        <f>VLOOKUP($A151,'base vis'!C:G,5,0)</f>
        <v>0</v>
      </c>
      <c r="BC151" s="36">
        <f>VLOOKUP($A151,'base vis'!C:H,6,0)</f>
        <v>0</v>
      </c>
      <c r="BD151" s="36" t="e">
        <f t="shared" si="41"/>
        <v>#REF!</v>
      </c>
      <c r="BE151" s="36" t="e">
        <f t="shared" si="59"/>
        <v>#REF!</v>
      </c>
      <c r="BF151" s="36" t="e">
        <f t="shared" si="60"/>
        <v>#REF!</v>
      </c>
      <c r="BG151" s="36" t="e">
        <f t="shared" si="61"/>
        <v>#REF!</v>
      </c>
      <c r="BH151" s="36" t="e">
        <f t="shared" si="62"/>
        <v>#REF!</v>
      </c>
      <c r="BI151" s="36" t="e">
        <f t="shared" si="63"/>
        <v>#REF!</v>
      </c>
      <c r="BJ151" s="36" t="e">
        <f t="shared" si="64"/>
        <v>#REF!</v>
      </c>
      <c r="BK151" s="36" t="e">
        <f t="shared" si="65"/>
        <v>#REF!</v>
      </c>
      <c r="BL151" s="36" t="e">
        <f t="shared" si="66"/>
        <v>#REF!</v>
      </c>
      <c r="BM151" s="36" t="e">
        <f t="shared" si="67"/>
        <v>#REF!</v>
      </c>
      <c r="BN151" s="36" t="e">
        <f t="shared" si="68"/>
        <v>#REF!</v>
      </c>
      <c r="BO151" s="36" t="e">
        <f t="shared" si="69"/>
        <v>#REF!</v>
      </c>
      <c r="BP151" s="36" t="e">
        <f t="shared" si="70"/>
        <v>#REF!</v>
      </c>
      <c r="BQ151" s="36" t="e">
        <f t="shared" si="71"/>
        <v>#REF!</v>
      </c>
      <c r="BR151" s="36" t="e">
        <f t="shared" si="72"/>
        <v>#REF!</v>
      </c>
      <c r="BS151" s="36" t="e">
        <f t="shared" si="73"/>
        <v>#REF!</v>
      </c>
      <c r="BT151" s="36" t="e">
        <f t="shared" si="74"/>
        <v>#REF!</v>
      </c>
      <c r="BU151" s="36" t="e">
        <f t="shared" si="75"/>
        <v>#REF!</v>
      </c>
      <c r="BV151" s="36" t="e">
        <f t="shared" si="76"/>
        <v>#REF!</v>
      </c>
      <c r="BW151" s="36" t="e">
        <f t="shared" si="77"/>
        <v>#REF!</v>
      </c>
      <c r="BX151" s="36" t="e">
        <f t="shared" si="78"/>
        <v>#REF!</v>
      </c>
    </row>
    <row r="152" spans="1:76" s="36" customFormat="1" ht="13.95" customHeight="1" thickBot="1">
      <c r="A152" s="81" t="s">
        <v>1370</v>
      </c>
      <c r="B152" s="26">
        <v>2</v>
      </c>
      <c r="C152" s="61" t="s">
        <v>93</v>
      </c>
      <c r="D152" s="62" t="s">
        <v>111</v>
      </c>
      <c r="E152" s="62" t="s">
        <v>262</v>
      </c>
      <c r="F152" s="72"/>
      <c r="G152" s="72"/>
      <c r="H152" s="72"/>
      <c r="I152" s="72"/>
      <c r="J152" s="72"/>
      <c r="K152" s="72">
        <v>2</v>
      </c>
      <c r="L152" s="126"/>
      <c r="M152" s="65" t="e">
        <f>#REF!</f>
        <v>#REF!</v>
      </c>
      <c r="N152" s="65" t="e">
        <f>#REF!</f>
        <v>#REF!</v>
      </c>
      <c r="O152" s="65" t="e">
        <f>#REF!</f>
        <v>#REF!</v>
      </c>
      <c r="P152" s="65" t="e">
        <f>#REF!</f>
        <v>#REF!</v>
      </c>
      <c r="Q152" s="65" t="e">
        <f>#REF!</f>
        <v>#REF!</v>
      </c>
      <c r="R152" s="65" t="e">
        <f>#REF!</f>
        <v>#REF!</v>
      </c>
      <c r="S152" s="65" t="e">
        <f>#REF!</f>
        <v>#REF!</v>
      </c>
      <c r="T152" s="65" t="e">
        <f>#REF!</f>
        <v>#REF!</v>
      </c>
      <c r="U152" s="65" t="e">
        <f>#REF!</f>
        <v>#REF!</v>
      </c>
      <c r="V152" s="65" t="e">
        <f>#REF!</f>
        <v>#REF!</v>
      </c>
      <c r="W152" s="65" t="e">
        <f>#REF!</f>
        <v>#REF!</v>
      </c>
      <c r="X152" s="65" t="e">
        <f>#REF!</f>
        <v>#REF!</v>
      </c>
      <c r="Y152" s="65" t="e">
        <f>#REF!</f>
        <v>#REF!</v>
      </c>
      <c r="Z152" s="65" t="e">
        <f>#REF!</f>
        <v>#REF!</v>
      </c>
      <c r="AA152" s="65" t="e">
        <f>#REF!</f>
        <v>#REF!</v>
      </c>
      <c r="AB152" s="65" t="e">
        <f>#REF!</f>
        <v>#REF!</v>
      </c>
      <c r="AC152" s="76">
        <v>65</v>
      </c>
      <c r="AD152" s="106" t="e">
        <f t="shared" si="79"/>
        <v>#REF!</v>
      </c>
      <c r="AE152" s="91">
        <v>3.67</v>
      </c>
      <c r="AF152" s="88">
        <v>4.0999999999999996</v>
      </c>
      <c r="AG152" s="89" t="e">
        <f t="shared" si="80"/>
        <v>#REF!</v>
      </c>
      <c r="AH152" s="36" t="e">
        <f t="shared" si="81"/>
        <v>#REF!</v>
      </c>
      <c r="AI152" s="36">
        <f>VLOOKUP(A152,'base vis'!C:I,7,0)</f>
        <v>0</v>
      </c>
      <c r="AJ152" s="36">
        <f>VLOOKUP($A152,'base vis'!C:J,8,0)</f>
        <v>0</v>
      </c>
      <c r="AK152" s="36">
        <f>VLOOKUP($A152,'base vis'!C:K,9,0)</f>
        <v>0</v>
      </c>
      <c r="AL152" s="36">
        <f>VLOOKUP($A152,'base vis'!C:L,10,0)</f>
        <v>0</v>
      </c>
      <c r="AM152" s="36">
        <f>VLOOKUP($A152,'base vis'!C:M,11,0)</f>
        <v>1</v>
      </c>
      <c r="AN152" s="36">
        <f>VLOOKUP($A152,'base vis'!C:N,12,0)</f>
        <v>1</v>
      </c>
      <c r="AO152" s="36">
        <f>VLOOKUP($A152,'base vis'!C:O,13,0)</f>
        <v>0</v>
      </c>
      <c r="AP152" s="36">
        <f>VLOOKUP($A152,'base vis'!C:P,14,0)</f>
        <v>0</v>
      </c>
      <c r="AQ152" s="36">
        <f>VLOOKUP($A152,'base vis'!C:Q,15,0)</f>
        <v>0</v>
      </c>
      <c r="AR152" s="36">
        <f>VLOOKUP($A152,'base vis'!C:R,16,0)</f>
        <v>0</v>
      </c>
      <c r="AS152" s="36">
        <f>VLOOKUP($A152,'base vis'!C:S,17,0)</f>
        <v>0</v>
      </c>
      <c r="AT152" s="36">
        <f>VLOOKUP($A152,'base vis'!C:T,18,0)</f>
        <v>0</v>
      </c>
      <c r="AU152" s="36">
        <f>VLOOKUP($A152,'base vis'!C:U,19,0)</f>
        <v>0</v>
      </c>
      <c r="AV152" s="36">
        <f>VLOOKUP($A152,'base vis'!C:V,20,0)</f>
        <v>0</v>
      </c>
      <c r="AW152" s="36">
        <f>VLOOKUP($A152,'base vis'!C:W,21,0)</f>
        <v>0</v>
      </c>
      <c r="AX152" s="36">
        <f>VLOOKUP($A152,'base vis'!C:X,22,0)</f>
        <v>0</v>
      </c>
      <c r="AY152" s="36">
        <f>VLOOKUP($A152,'base vis'!C:Y,23,0)</f>
        <v>0</v>
      </c>
      <c r="AZ152" s="36">
        <f>VLOOKUP($A152,'base vis'!C:E,3,0)</f>
        <v>0</v>
      </c>
      <c r="BA152" s="36">
        <f>VLOOKUP($A152,'base vis'!C:F,4,0)</f>
        <v>2</v>
      </c>
      <c r="BB152" s="36">
        <f>VLOOKUP($A152,'base vis'!C:G,5,0)</f>
        <v>0</v>
      </c>
      <c r="BC152" s="36">
        <f>VLOOKUP($A152,'base vis'!C:H,6,0)</f>
        <v>0</v>
      </c>
      <c r="BD152" s="36" t="e">
        <f t="shared" si="41"/>
        <v>#REF!</v>
      </c>
      <c r="BE152" s="36" t="e">
        <f t="shared" si="59"/>
        <v>#REF!</v>
      </c>
      <c r="BF152" s="36" t="e">
        <f t="shared" si="60"/>
        <v>#REF!</v>
      </c>
      <c r="BG152" s="36" t="e">
        <f t="shared" si="61"/>
        <v>#REF!</v>
      </c>
      <c r="BH152" s="36" t="e">
        <f t="shared" si="62"/>
        <v>#REF!</v>
      </c>
      <c r="BI152" s="36" t="e">
        <f t="shared" si="63"/>
        <v>#REF!</v>
      </c>
      <c r="BJ152" s="36" t="e">
        <f t="shared" si="64"/>
        <v>#REF!</v>
      </c>
      <c r="BK152" s="36" t="e">
        <f t="shared" si="65"/>
        <v>#REF!</v>
      </c>
      <c r="BL152" s="36" t="e">
        <f t="shared" si="66"/>
        <v>#REF!</v>
      </c>
      <c r="BM152" s="36" t="e">
        <f t="shared" si="67"/>
        <v>#REF!</v>
      </c>
      <c r="BN152" s="36" t="e">
        <f t="shared" si="68"/>
        <v>#REF!</v>
      </c>
      <c r="BO152" s="36" t="e">
        <f t="shared" si="69"/>
        <v>#REF!</v>
      </c>
      <c r="BP152" s="36" t="e">
        <f t="shared" si="70"/>
        <v>#REF!</v>
      </c>
      <c r="BQ152" s="36" t="e">
        <f t="shared" si="71"/>
        <v>#REF!</v>
      </c>
      <c r="BR152" s="36" t="e">
        <f t="shared" si="72"/>
        <v>#REF!</v>
      </c>
      <c r="BS152" s="36" t="e">
        <f t="shared" si="73"/>
        <v>#REF!</v>
      </c>
      <c r="BT152" s="36" t="e">
        <f t="shared" si="74"/>
        <v>#REF!</v>
      </c>
      <c r="BU152" s="36" t="e">
        <f t="shared" si="75"/>
        <v>#REF!</v>
      </c>
      <c r="BV152" s="36" t="e">
        <f t="shared" si="76"/>
        <v>#REF!</v>
      </c>
      <c r="BW152" s="36" t="e">
        <f t="shared" si="77"/>
        <v>#REF!</v>
      </c>
      <c r="BX152" s="36" t="e">
        <f t="shared" si="78"/>
        <v>#REF!</v>
      </c>
    </row>
    <row r="153" spans="1:76" s="36" customFormat="1" ht="13.95" customHeight="1" thickBot="1">
      <c r="A153" s="81" t="s">
        <v>1371</v>
      </c>
      <c r="B153" s="26">
        <v>5</v>
      </c>
      <c r="C153" s="61" t="s">
        <v>211</v>
      </c>
      <c r="D153" s="62" t="s">
        <v>111</v>
      </c>
      <c r="E153" s="62" t="s">
        <v>263</v>
      </c>
      <c r="F153" s="72"/>
      <c r="G153" s="72"/>
      <c r="H153" s="72"/>
      <c r="I153" s="72"/>
      <c r="J153" s="72">
        <v>5</v>
      </c>
      <c r="K153" s="72"/>
      <c r="L153" s="126"/>
      <c r="M153" s="65" t="e">
        <f>#REF!</f>
        <v>#REF!</v>
      </c>
      <c r="N153" s="65" t="e">
        <f>#REF!</f>
        <v>#REF!</v>
      </c>
      <c r="O153" s="65" t="e">
        <f>#REF!</f>
        <v>#REF!</v>
      </c>
      <c r="P153" s="65" t="e">
        <f>#REF!</f>
        <v>#REF!</v>
      </c>
      <c r="Q153" s="65" t="e">
        <f>#REF!</f>
        <v>#REF!</v>
      </c>
      <c r="R153" s="65" t="e">
        <f>#REF!</f>
        <v>#REF!</v>
      </c>
      <c r="S153" s="65" t="e">
        <f>#REF!</f>
        <v>#REF!</v>
      </c>
      <c r="T153" s="65" t="e">
        <f>#REF!</f>
        <v>#REF!</v>
      </c>
      <c r="U153" s="65" t="e">
        <f>#REF!</f>
        <v>#REF!</v>
      </c>
      <c r="V153" s="65" t="e">
        <f>#REF!</f>
        <v>#REF!</v>
      </c>
      <c r="W153" s="65" t="e">
        <f>#REF!</f>
        <v>#REF!</v>
      </c>
      <c r="X153" s="65" t="e">
        <f>#REF!</f>
        <v>#REF!</v>
      </c>
      <c r="Y153" s="65" t="e">
        <f>#REF!</f>
        <v>#REF!</v>
      </c>
      <c r="Z153" s="65" t="e">
        <f>#REF!</f>
        <v>#REF!</v>
      </c>
      <c r="AA153" s="65" t="e">
        <f>#REF!</f>
        <v>#REF!</v>
      </c>
      <c r="AB153" s="65" t="e">
        <f>#REF!</f>
        <v>#REF!</v>
      </c>
      <c r="AC153" s="76">
        <v>90</v>
      </c>
      <c r="AD153" s="106" t="e">
        <f t="shared" si="79"/>
        <v>#REF!</v>
      </c>
      <c r="AE153" s="91">
        <v>10.28</v>
      </c>
      <c r="AF153" s="88">
        <v>10.8</v>
      </c>
      <c r="AG153" s="89" t="e">
        <f t="shared" si="80"/>
        <v>#REF!</v>
      </c>
      <c r="AH153" s="36" t="e">
        <f t="shared" si="81"/>
        <v>#REF!</v>
      </c>
      <c r="AI153" s="36">
        <f>VLOOKUP(A153,'base vis'!C:I,7,0)</f>
        <v>0</v>
      </c>
      <c r="AJ153" s="36">
        <f>VLOOKUP($A153,'base vis'!C:J,8,0)</f>
        <v>0</v>
      </c>
      <c r="AK153" s="36">
        <f>VLOOKUP($A153,'base vis'!C:K,9,0)</f>
        <v>0</v>
      </c>
      <c r="AL153" s="36">
        <f>VLOOKUP($A153,'base vis'!C:L,10,0)</f>
        <v>5</v>
      </c>
      <c r="AM153" s="36">
        <f>VLOOKUP($A153,'base vis'!C:M,11,0)</f>
        <v>0</v>
      </c>
      <c r="AN153" s="36">
        <f>VLOOKUP($A153,'base vis'!C:N,12,0)</f>
        <v>0</v>
      </c>
      <c r="AO153" s="36">
        <f>VLOOKUP($A153,'base vis'!C:O,13,0)</f>
        <v>0</v>
      </c>
      <c r="AP153" s="36">
        <f>VLOOKUP($A153,'base vis'!C:P,14,0)</f>
        <v>0</v>
      </c>
      <c r="AQ153" s="36">
        <f>VLOOKUP($A153,'base vis'!C:Q,15,0)</f>
        <v>0</v>
      </c>
      <c r="AR153" s="36">
        <f>VLOOKUP($A153,'base vis'!C:R,16,0)</f>
        <v>0</v>
      </c>
      <c r="AS153" s="36">
        <f>VLOOKUP($A153,'base vis'!C:S,17,0)</f>
        <v>0</v>
      </c>
      <c r="AT153" s="36">
        <f>VLOOKUP($A153,'base vis'!C:T,18,0)</f>
        <v>0</v>
      </c>
      <c r="AU153" s="36">
        <f>VLOOKUP($A153,'base vis'!C:U,19,0)</f>
        <v>0</v>
      </c>
      <c r="AV153" s="36">
        <f>VLOOKUP($A153,'base vis'!C:V,20,0)</f>
        <v>0</v>
      </c>
      <c r="AW153" s="36">
        <f>VLOOKUP($A153,'base vis'!C:W,21,0)</f>
        <v>0</v>
      </c>
      <c r="AX153" s="36">
        <f>VLOOKUP($A153,'base vis'!C:X,22,0)</f>
        <v>0</v>
      </c>
      <c r="AY153" s="36">
        <f>VLOOKUP($A153,'base vis'!C:Y,23,0)</f>
        <v>0</v>
      </c>
      <c r="AZ153" s="36">
        <f>VLOOKUP($A153,'base vis'!C:E,3,0)</f>
        <v>0</v>
      </c>
      <c r="BA153" s="36">
        <f>VLOOKUP($A153,'base vis'!C:F,4,0)</f>
        <v>17</v>
      </c>
      <c r="BB153" s="36">
        <f>VLOOKUP($A153,'base vis'!C:G,5,0)</f>
        <v>0</v>
      </c>
      <c r="BC153" s="36">
        <f>VLOOKUP($A153,'base vis'!C:H,6,0)</f>
        <v>0</v>
      </c>
      <c r="BD153" s="36" t="e">
        <f t="shared" si="41"/>
        <v>#REF!</v>
      </c>
      <c r="BE153" s="36" t="e">
        <f t="shared" si="59"/>
        <v>#REF!</v>
      </c>
      <c r="BF153" s="36" t="e">
        <f t="shared" si="60"/>
        <v>#REF!</v>
      </c>
      <c r="BG153" s="36" t="e">
        <f t="shared" si="61"/>
        <v>#REF!</v>
      </c>
      <c r="BH153" s="36" t="e">
        <f t="shared" si="62"/>
        <v>#REF!</v>
      </c>
      <c r="BI153" s="36" t="e">
        <f t="shared" si="63"/>
        <v>#REF!</v>
      </c>
      <c r="BJ153" s="36" t="e">
        <f t="shared" si="64"/>
        <v>#REF!</v>
      </c>
      <c r="BK153" s="36" t="e">
        <f t="shared" si="65"/>
        <v>#REF!</v>
      </c>
      <c r="BL153" s="36" t="e">
        <f t="shared" si="66"/>
        <v>#REF!</v>
      </c>
      <c r="BM153" s="36" t="e">
        <f t="shared" si="67"/>
        <v>#REF!</v>
      </c>
      <c r="BN153" s="36" t="e">
        <f t="shared" si="68"/>
        <v>#REF!</v>
      </c>
      <c r="BO153" s="36" t="e">
        <f t="shared" si="69"/>
        <v>#REF!</v>
      </c>
      <c r="BP153" s="36" t="e">
        <f t="shared" si="70"/>
        <v>#REF!</v>
      </c>
      <c r="BQ153" s="36" t="e">
        <f t="shared" si="71"/>
        <v>#REF!</v>
      </c>
      <c r="BR153" s="36" t="e">
        <f t="shared" si="72"/>
        <v>#REF!</v>
      </c>
      <c r="BS153" s="36" t="e">
        <f t="shared" si="73"/>
        <v>#REF!</v>
      </c>
      <c r="BT153" s="36" t="e">
        <f t="shared" si="74"/>
        <v>#REF!</v>
      </c>
      <c r="BU153" s="36" t="e">
        <f t="shared" si="75"/>
        <v>#REF!</v>
      </c>
      <c r="BV153" s="36" t="e">
        <f t="shared" si="76"/>
        <v>#REF!</v>
      </c>
      <c r="BW153" s="36" t="e">
        <f t="shared" si="77"/>
        <v>#REF!</v>
      </c>
      <c r="BX153" s="36" t="e">
        <f t="shared" si="78"/>
        <v>#REF!</v>
      </c>
    </row>
    <row r="154" spans="1:76" s="36" customFormat="1" ht="13.95" customHeight="1" thickBot="1">
      <c r="A154" s="81" t="s">
        <v>1372</v>
      </c>
      <c r="B154" s="26">
        <v>5</v>
      </c>
      <c r="C154" s="61" t="s">
        <v>211</v>
      </c>
      <c r="D154" s="62" t="s">
        <v>111</v>
      </c>
      <c r="E154" s="62" t="s">
        <v>263</v>
      </c>
      <c r="F154" s="72"/>
      <c r="G154" s="72"/>
      <c r="H154" s="72"/>
      <c r="I154" s="72"/>
      <c r="J154" s="72">
        <v>5</v>
      </c>
      <c r="K154" s="72"/>
      <c r="L154" s="126"/>
      <c r="M154" s="65" t="e">
        <f>#REF!</f>
        <v>#REF!</v>
      </c>
      <c r="N154" s="65" t="e">
        <f>#REF!</f>
        <v>#REF!</v>
      </c>
      <c r="O154" s="65" t="e">
        <f>#REF!</f>
        <v>#REF!</v>
      </c>
      <c r="P154" s="65" t="e">
        <f>#REF!</f>
        <v>#REF!</v>
      </c>
      <c r="Q154" s="65" t="e">
        <f>#REF!</f>
        <v>#REF!</v>
      </c>
      <c r="R154" s="65" t="e">
        <f>#REF!</f>
        <v>#REF!</v>
      </c>
      <c r="S154" s="65" t="e">
        <f>#REF!</f>
        <v>#REF!</v>
      </c>
      <c r="T154" s="65" t="e">
        <f>#REF!</f>
        <v>#REF!</v>
      </c>
      <c r="U154" s="65" t="e">
        <f>#REF!</f>
        <v>#REF!</v>
      </c>
      <c r="V154" s="65" t="e">
        <f>#REF!</f>
        <v>#REF!</v>
      </c>
      <c r="W154" s="65" t="e">
        <f>#REF!</f>
        <v>#REF!</v>
      </c>
      <c r="X154" s="65" t="e">
        <f>#REF!</f>
        <v>#REF!</v>
      </c>
      <c r="Y154" s="65" t="e">
        <f>#REF!</f>
        <v>#REF!</v>
      </c>
      <c r="Z154" s="65" t="e">
        <f>#REF!</f>
        <v>#REF!</v>
      </c>
      <c r="AA154" s="65" t="e">
        <f>#REF!</f>
        <v>#REF!</v>
      </c>
      <c r="AB154" s="65" t="e">
        <f>#REF!</f>
        <v>#REF!</v>
      </c>
      <c r="AC154" s="76">
        <v>95</v>
      </c>
      <c r="AD154" s="106" t="e">
        <f t="shared" si="79"/>
        <v>#REF!</v>
      </c>
      <c r="AE154" s="91">
        <v>10.7</v>
      </c>
      <c r="AF154" s="88">
        <v>11.2</v>
      </c>
      <c r="AG154" s="89" t="e">
        <f t="shared" si="80"/>
        <v>#REF!</v>
      </c>
      <c r="AH154" s="36" t="e">
        <f t="shared" si="81"/>
        <v>#REF!</v>
      </c>
      <c r="AI154" s="36">
        <f>VLOOKUP(A154,'base vis'!C:I,7,0)</f>
        <v>0</v>
      </c>
      <c r="AJ154" s="36">
        <f>VLOOKUP($A154,'base vis'!C:J,8,0)</f>
        <v>0</v>
      </c>
      <c r="AK154" s="36">
        <f>VLOOKUP($A154,'base vis'!C:K,9,0)</f>
        <v>0</v>
      </c>
      <c r="AL154" s="36">
        <f>VLOOKUP($A154,'base vis'!C:L,10,0)</f>
        <v>4</v>
      </c>
      <c r="AM154" s="36">
        <f>VLOOKUP($A154,'base vis'!C:M,11,0)</f>
        <v>1</v>
      </c>
      <c r="AN154" s="36">
        <f>VLOOKUP($A154,'base vis'!C:N,12,0)</f>
        <v>0</v>
      </c>
      <c r="AO154" s="36">
        <f>VLOOKUP($A154,'base vis'!C:O,13,0)</f>
        <v>0</v>
      </c>
      <c r="AP154" s="36">
        <f>VLOOKUP($A154,'base vis'!C:P,14,0)</f>
        <v>0</v>
      </c>
      <c r="AQ154" s="36">
        <f>VLOOKUP($A154,'base vis'!C:Q,15,0)</f>
        <v>0</v>
      </c>
      <c r="AR154" s="36">
        <f>VLOOKUP($A154,'base vis'!C:R,16,0)</f>
        <v>0</v>
      </c>
      <c r="AS154" s="36">
        <f>VLOOKUP($A154,'base vis'!C:S,17,0)</f>
        <v>0</v>
      </c>
      <c r="AT154" s="36">
        <f>VLOOKUP($A154,'base vis'!C:T,18,0)</f>
        <v>0</v>
      </c>
      <c r="AU154" s="36">
        <f>VLOOKUP($A154,'base vis'!C:U,19,0)</f>
        <v>0</v>
      </c>
      <c r="AV154" s="36">
        <f>VLOOKUP($A154,'base vis'!C:V,20,0)</f>
        <v>0</v>
      </c>
      <c r="AW154" s="36">
        <f>VLOOKUP($A154,'base vis'!C:W,21,0)</f>
        <v>0</v>
      </c>
      <c r="AX154" s="36">
        <f>VLOOKUP($A154,'base vis'!C:X,22,0)</f>
        <v>0</v>
      </c>
      <c r="AY154" s="36">
        <f>VLOOKUP($A154,'base vis'!C:Y,23,0)</f>
        <v>0</v>
      </c>
      <c r="AZ154" s="36">
        <f>VLOOKUP($A154,'base vis'!C:E,3,0)</f>
        <v>0</v>
      </c>
      <c r="BA154" s="36">
        <f>VLOOKUP($A154,'base vis'!C:F,4,0)</f>
        <v>12</v>
      </c>
      <c r="BB154" s="36">
        <f>VLOOKUP($A154,'base vis'!C:G,5,0)</f>
        <v>0</v>
      </c>
      <c r="BC154" s="36">
        <f>VLOOKUP($A154,'base vis'!C:H,6,0)</f>
        <v>0</v>
      </c>
      <c r="BD154" s="36" t="e">
        <f t="shared" si="41"/>
        <v>#REF!</v>
      </c>
      <c r="BE154" s="36" t="e">
        <f t="shared" si="59"/>
        <v>#REF!</v>
      </c>
      <c r="BF154" s="36" t="e">
        <f t="shared" si="60"/>
        <v>#REF!</v>
      </c>
      <c r="BG154" s="36" t="e">
        <f t="shared" si="61"/>
        <v>#REF!</v>
      </c>
      <c r="BH154" s="36" t="e">
        <f t="shared" si="62"/>
        <v>#REF!</v>
      </c>
      <c r="BI154" s="36" t="e">
        <f t="shared" si="63"/>
        <v>#REF!</v>
      </c>
      <c r="BJ154" s="36" t="e">
        <f t="shared" si="64"/>
        <v>#REF!</v>
      </c>
      <c r="BK154" s="36" t="e">
        <f t="shared" si="65"/>
        <v>#REF!</v>
      </c>
      <c r="BL154" s="36" t="e">
        <f t="shared" si="66"/>
        <v>#REF!</v>
      </c>
      <c r="BM154" s="36" t="e">
        <f t="shared" si="67"/>
        <v>#REF!</v>
      </c>
      <c r="BN154" s="36" t="e">
        <f t="shared" si="68"/>
        <v>#REF!</v>
      </c>
      <c r="BO154" s="36" t="e">
        <f t="shared" si="69"/>
        <v>#REF!</v>
      </c>
      <c r="BP154" s="36" t="e">
        <f t="shared" si="70"/>
        <v>#REF!</v>
      </c>
      <c r="BQ154" s="36" t="e">
        <f t="shared" si="71"/>
        <v>#REF!</v>
      </c>
      <c r="BR154" s="36" t="e">
        <f t="shared" si="72"/>
        <v>#REF!</v>
      </c>
      <c r="BS154" s="36" t="e">
        <f t="shared" si="73"/>
        <v>#REF!</v>
      </c>
      <c r="BT154" s="36" t="e">
        <f t="shared" si="74"/>
        <v>#REF!</v>
      </c>
      <c r="BU154" s="36" t="e">
        <f t="shared" si="75"/>
        <v>#REF!</v>
      </c>
      <c r="BV154" s="36" t="e">
        <f t="shared" si="76"/>
        <v>#REF!</v>
      </c>
      <c r="BW154" s="36" t="e">
        <f t="shared" si="77"/>
        <v>#REF!</v>
      </c>
      <c r="BX154" s="36" t="e">
        <f t="shared" si="78"/>
        <v>#REF!</v>
      </c>
    </row>
    <row r="155" spans="1:76" s="36" customFormat="1" ht="13.95" customHeight="1" thickBot="1">
      <c r="A155" s="81" t="s">
        <v>307</v>
      </c>
      <c r="B155" s="26">
        <v>10</v>
      </c>
      <c r="C155" s="61" t="s">
        <v>125</v>
      </c>
      <c r="D155" s="62" t="s">
        <v>111</v>
      </c>
      <c r="E155" s="62" t="s">
        <v>265</v>
      </c>
      <c r="F155" s="72"/>
      <c r="G155" s="72"/>
      <c r="H155" s="72">
        <v>10</v>
      </c>
      <c r="I155" s="72"/>
      <c r="J155" s="72"/>
      <c r="K155" s="72"/>
      <c r="L155" s="126"/>
      <c r="M155" s="65" t="e">
        <f>#REF!</f>
        <v>#REF!</v>
      </c>
      <c r="N155" s="65" t="e">
        <f>#REF!</f>
        <v>#REF!</v>
      </c>
      <c r="O155" s="65" t="e">
        <f>#REF!</f>
        <v>#REF!</v>
      </c>
      <c r="P155" s="65" t="e">
        <f>#REF!</f>
        <v>#REF!</v>
      </c>
      <c r="Q155" s="65" t="e">
        <f>#REF!</f>
        <v>#REF!</v>
      </c>
      <c r="R155" s="65" t="e">
        <f>#REF!</f>
        <v>#REF!</v>
      </c>
      <c r="S155" s="65" t="e">
        <f>#REF!</f>
        <v>#REF!</v>
      </c>
      <c r="T155" s="65" t="e">
        <f>#REF!</f>
        <v>#REF!</v>
      </c>
      <c r="U155" s="65" t="e">
        <f>#REF!</f>
        <v>#REF!</v>
      </c>
      <c r="V155" s="65" t="e">
        <f>#REF!</f>
        <v>#REF!</v>
      </c>
      <c r="W155" s="65" t="e">
        <f>#REF!</f>
        <v>#REF!</v>
      </c>
      <c r="X155" s="65" t="e">
        <f>#REF!</f>
        <v>#REF!</v>
      </c>
      <c r="Y155" s="65" t="e">
        <f>#REF!</f>
        <v>#REF!</v>
      </c>
      <c r="Z155" s="65" t="e">
        <f>#REF!</f>
        <v>#REF!</v>
      </c>
      <c r="AA155" s="65" t="e">
        <f>#REF!</f>
        <v>#REF!</v>
      </c>
      <c r="AB155" s="65" t="e">
        <f>#REF!</f>
        <v>#REF!</v>
      </c>
      <c r="AC155" s="76">
        <v>60</v>
      </c>
      <c r="AD155" s="106" t="e">
        <f t="shared" si="79"/>
        <v>#REF!</v>
      </c>
      <c r="AE155" s="91">
        <v>1.68</v>
      </c>
      <c r="AF155" s="88">
        <v>1.9707142857142856</v>
      </c>
      <c r="AG155" s="89" t="e">
        <f t="shared" si="80"/>
        <v>#REF!</v>
      </c>
      <c r="AH155" s="36" t="e">
        <f t="shared" si="81"/>
        <v>#REF!</v>
      </c>
      <c r="AI155" s="36">
        <f>VLOOKUP(A155,'base vis'!C:I,7,0)</f>
        <v>0</v>
      </c>
      <c r="AJ155" s="36">
        <f>VLOOKUP($A155,'base vis'!C:J,8,0)</f>
        <v>2</v>
      </c>
      <c r="AK155" s="36">
        <f>VLOOKUP($A155,'base vis'!C:K,9,0)</f>
        <v>8</v>
      </c>
      <c r="AL155" s="36">
        <f>VLOOKUP($A155,'base vis'!C:L,10,0)</f>
        <v>0</v>
      </c>
      <c r="AM155" s="36">
        <f>VLOOKUP($A155,'base vis'!C:M,11,0)</f>
        <v>0</v>
      </c>
      <c r="AN155" s="36">
        <f>VLOOKUP($A155,'base vis'!C:N,12,0)</f>
        <v>0</v>
      </c>
      <c r="AO155" s="36">
        <f>VLOOKUP($A155,'base vis'!C:O,13,0)</f>
        <v>0</v>
      </c>
      <c r="AP155" s="36">
        <f>VLOOKUP($A155,'base vis'!C:P,14,0)</f>
        <v>0</v>
      </c>
      <c r="AQ155" s="36">
        <f>VLOOKUP($A155,'base vis'!C:Q,15,0)</f>
        <v>0</v>
      </c>
      <c r="AR155" s="36">
        <f>VLOOKUP($A155,'base vis'!C:R,16,0)</f>
        <v>0</v>
      </c>
      <c r="AS155" s="36">
        <f>VLOOKUP($A155,'base vis'!C:S,17,0)</f>
        <v>0</v>
      </c>
      <c r="AT155" s="36">
        <f>VLOOKUP($A155,'base vis'!C:T,18,0)</f>
        <v>0</v>
      </c>
      <c r="AU155" s="36">
        <f>VLOOKUP($A155,'base vis'!C:U,19,0)</f>
        <v>0</v>
      </c>
      <c r="AV155" s="36">
        <f>VLOOKUP($A155,'base vis'!C:V,20,0)</f>
        <v>0</v>
      </c>
      <c r="AW155" s="36">
        <f>VLOOKUP($A155,'base vis'!C:W,21,0)</f>
        <v>0</v>
      </c>
      <c r="AX155" s="36">
        <f>VLOOKUP($A155,'base vis'!C:X,22,0)</f>
        <v>0</v>
      </c>
      <c r="AY155" s="36">
        <f>VLOOKUP($A155,'base vis'!C:Y,23,0)</f>
        <v>0</v>
      </c>
      <c r="AZ155" s="36">
        <f>VLOOKUP($A155,'base vis'!C:E,3,0)</f>
        <v>3</v>
      </c>
      <c r="BA155" s="36">
        <f>VLOOKUP($A155,'base vis'!C:F,4,0)</f>
        <v>1</v>
      </c>
      <c r="BB155" s="36">
        <f>VLOOKUP($A155,'base vis'!C:G,5,0)</f>
        <v>0</v>
      </c>
      <c r="BC155" s="36">
        <f>VLOOKUP($A155,'base vis'!C:H,6,0)</f>
        <v>0</v>
      </c>
      <c r="BD155" s="36" t="e">
        <f t="shared" si="41"/>
        <v>#REF!</v>
      </c>
      <c r="BE155" s="36" t="e">
        <f t="shared" si="59"/>
        <v>#REF!</v>
      </c>
      <c r="BF155" s="36" t="e">
        <f t="shared" si="60"/>
        <v>#REF!</v>
      </c>
      <c r="BG155" s="36" t="e">
        <f t="shared" si="61"/>
        <v>#REF!</v>
      </c>
      <c r="BH155" s="36" t="e">
        <f t="shared" si="62"/>
        <v>#REF!</v>
      </c>
      <c r="BI155" s="36" t="e">
        <f t="shared" si="63"/>
        <v>#REF!</v>
      </c>
      <c r="BJ155" s="36" t="e">
        <f t="shared" si="64"/>
        <v>#REF!</v>
      </c>
      <c r="BK155" s="36" t="e">
        <f t="shared" si="65"/>
        <v>#REF!</v>
      </c>
      <c r="BL155" s="36" t="e">
        <f t="shared" si="66"/>
        <v>#REF!</v>
      </c>
      <c r="BM155" s="36" t="e">
        <f t="shared" si="67"/>
        <v>#REF!</v>
      </c>
      <c r="BN155" s="36" t="e">
        <f t="shared" si="68"/>
        <v>#REF!</v>
      </c>
      <c r="BO155" s="36" t="e">
        <f t="shared" si="69"/>
        <v>#REF!</v>
      </c>
      <c r="BP155" s="36" t="e">
        <f t="shared" si="70"/>
        <v>#REF!</v>
      </c>
      <c r="BQ155" s="36" t="e">
        <f t="shared" si="71"/>
        <v>#REF!</v>
      </c>
      <c r="BR155" s="36" t="e">
        <f t="shared" si="72"/>
        <v>#REF!</v>
      </c>
      <c r="BS155" s="36" t="e">
        <f t="shared" si="73"/>
        <v>#REF!</v>
      </c>
      <c r="BT155" s="36" t="e">
        <f t="shared" si="74"/>
        <v>#REF!</v>
      </c>
      <c r="BU155" s="36" t="e">
        <f t="shared" si="75"/>
        <v>#REF!</v>
      </c>
      <c r="BV155" s="36" t="e">
        <f t="shared" si="76"/>
        <v>#REF!</v>
      </c>
      <c r="BW155" s="36" t="e">
        <f t="shared" si="77"/>
        <v>#REF!</v>
      </c>
      <c r="BX155" s="36" t="e">
        <f t="shared" si="78"/>
        <v>#REF!</v>
      </c>
    </row>
    <row r="156" spans="1:76" s="36" customFormat="1" ht="13.95" customHeight="1" thickBot="1">
      <c r="A156" s="81" t="s">
        <v>308</v>
      </c>
      <c r="B156" s="26">
        <v>10</v>
      </c>
      <c r="C156" s="61" t="s">
        <v>125</v>
      </c>
      <c r="D156" s="62" t="s">
        <v>111</v>
      </c>
      <c r="E156" s="62" t="s">
        <v>265</v>
      </c>
      <c r="F156" s="72"/>
      <c r="G156" s="72"/>
      <c r="H156" s="72">
        <v>10</v>
      </c>
      <c r="I156" s="72"/>
      <c r="J156" s="72"/>
      <c r="K156" s="72"/>
      <c r="L156" s="126"/>
      <c r="M156" s="65" t="e">
        <f>#REF!</f>
        <v>#REF!</v>
      </c>
      <c r="N156" s="65" t="e">
        <f>#REF!</f>
        <v>#REF!</v>
      </c>
      <c r="O156" s="65" t="e">
        <f>#REF!</f>
        <v>#REF!</v>
      </c>
      <c r="P156" s="65" t="e">
        <f>#REF!</f>
        <v>#REF!</v>
      </c>
      <c r="Q156" s="65" t="e">
        <f>#REF!</f>
        <v>#REF!</v>
      </c>
      <c r="R156" s="65" t="e">
        <f>#REF!</f>
        <v>#REF!</v>
      </c>
      <c r="S156" s="65" t="e">
        <f>#REF!</f>
        <v>#REF!</v>
      </c>
      <c r="T156" s="65" t="e">
        <f>#REF!</f>
        <v>#REF!</v>
      </c>
      <c r="U156" s="65" t="e">
        <f>#REF!</f>
        <v>#REF!</v>
      </c>
      <c r="V156" s="65" t="e">
        <f>#REF!</f>
        <v>#REF!</v>
      </c>
      <c r="W156" s="65" t="e">
        <f>#REF!</f>
        <v>#REF!</v>
      </c>
      <c r="X156" s="65" t="e">
        <f>#REF!</f>
        <v>#REF!</v>
      </c>
      <c r="Y156" s="65" t="e">
        <f>#REF!</f>
        <v>#REF!</v>
      </c>
      <c r="Z156" s="65" t="e">
        <f>#REF!</f>
        <v>#REF!</v>
      </c>
      <c r="AA156" s="65" t="e">
        <f>#REF!</f>
        <v>#REF!</v>
      </c>
      <c r="AB156" s="65" t="e">
        <f>#REF!</f>
        <v>#REF!</v>
      </c>
      <c r="AC156" s="76">
        <v>60</v>
      </c>
      <c r="AD156" s="106" t="e">
        <f t="shared" si="79"/>
        <v>#REF!</v>
      </c>
      <c r="AE156" s="91">
        <v>1.58</v>
      </c>
      <c r="AF156" s="88">
        <v>1.8707142857142858</v>
      </c>
      <c r="AG156" s="89" t="e">
        <f t="shared" si="80"/>
        <v>#REF!</v>
      </c>
      <c r="AH156" s="36" t="e">
        <f t="shared" si="81"/>
        <v>#REF!</v>
      </c>
      <c r="AI156" s="36">
        <f>VLOOKUP(A156,'base vis'!C:I,7,0)</f>
        <v>0</v>
      </c>
      <c r="AJ156" s="36">
        <f>VLOOKUP($A156,'base vis'!C:J,8,0)</f>
        <v>4</v>
      </c>
      <c r="AK156" s="36">
        <f>VLOOKUP($A156,'base vis'!C:K,9,0)</f>
        <v>6</v>
      </c>
      <c r="AL156" s="36">
        <f>VLOOKUP($A156,'base vis'!C:L,10,0)</f>
        <v>0</v>
      </c>
      <c r="AM156" s="36">
        <f>VLOOKUP($A156,'base vis'!C:M,11,0)</f>
        <v>0</v>
      </c>
      <c r="AN156" s="36">
        <f>VLOOKUP($A156,'base vis'!C:N,12,0)</f>
        <v>0</v>
      </c>
      <c r="AO156" s="36">
        <f>VLOOKUP($A156,'base vis'!C:O,13,0)</f>
        <v>0</v>
      </c>
      <c r="AP156" s="36">
        <f>VLOOKUP($A156,'base vis'!C:P,14,0)</f>
        <v>0</v>
      </c>
      <c r="AQ156" s="36">
        <f>VLOOKUP($A156,'base vis'!C:Q,15,0)</f>
        <v>0</v>
      </c>
      <c r="AR156" s="36">
        <f>VLOOKUP($A156,'base vis'!C:R,16,0)</f>
        <v>0</v>
      </c>
      <c r="AS156" s="36">
        <f>VLOOKUP($A156,'base vis'!C:S,17,0)</f>
        <v>0</v>
      </c>
      <c r="AT156" s="36">
        <f>VLOOKUP($A156,'base vis'!C:T,18,0)</f>
        <v>0</v>
      </c>
      <c r="AU156" s="36">
        <f>VLOOKUP($A156,'base vis'!C:U,19,0)</f>
        <v>0</v>
      </c>
      <c r="AV156" s="36">
        <f>VLOOKUP($A156,'base vis'!C:V,20,0)</f>
        <v>0</v>
      </c>
      <c r="AW156" s="36">
        <f>VLOOKUP($A156,'base vis'!C:W,21,0)</f>
        <v>0</v>
      </c>
      <c r="AX156" s="36">
        <f>VLOOKUP($A156,'base vis'!C:X,22,0)</f>
        <v>0</v>
      </c>
      <c r="AY156" s="36">
        <f>VLOOKUP($A156,'base vis'!C:Y,23,0)</f>
        <v>0</v>
      </c>
      <c r="AZ156" s="36">
        <f>VLOOKUP($A156,'base vis'!C:E,3,0)</f>
        <v>5</v>
      </c>
      <c r="BA156" s="36">
        <f>VLOOKUP($A156,'base vis'!C:F,4,0)</f>
        <v>3</v>
      </c>
      <c r="BB156" s="36">
        <f>VLOOKUP($A156,'base vis'!C:G,5,0)</f>
        <v>0</v>
      </c>
      <c r="BC156" s="36">
        <f>VLOOKUP($A156,'base vis'!C:H,6,0)</f>
        <v>0</v>
      </c>
      <c r="BD156" s="36" t="e">
        <f t="shared" si="41"/>
        <v>#REF!</v>
      </c>
      <c r="BE156" s="36" t="e">
        <f t="shared" si="59"/>
        <v>#REF!</v>
      </c>
      <c r="BF156" s="36" t="e">
        <f t="shared" si="60"/>
        <v>#REF!</v>
      </c>
      <c r="BG156" s="36" t="e">
        <f t="shared" si="61"/>
        <v>#REF!</v>
      </c>
      <c r="BH156" s="36" t="e">
        <f t="shared" si="62"/>
        <v>#REF!</v>
      </c>
      <c r="BI156" s="36" t="e">
        <f t="shared" si="63"/>
        <v>#REF!</v>
      </c>
      <c r="BJ156" s="36" t="e">
        <f t="shared" si="64"/>
        <v>#REF!</v>
      </c>
      <c r="BK156" s="36" t="e">
        <f t="shared" si="65"/>
        <v>#REF!</v>
      </c>
      <c r="BL156" s="36" t="e">
        <f t="shared" si="66"/>
        <v>#REF!</v>
      </c>
      <c r="BM156" s="36" t="e">
        <f t="shared" si="67"/>
        <v>#REF!</v>
      </c>
      <c r="BN156" s="36" t="e">
        <f t="shared" si="68"/>
        <v>#REF!</v>
      </c>
      <c r="BO156" s="36" t="e">
        <f t="shared" si="69"/>
        <v>#REF!</v>
      </c>
      <c r="BP156" s="36" t="e">
        <f t="shared" si="70"/>
        <v>#REF!</v>
      </c>
      <c r="BQ156" s="36" t="e">
        <f t="shared" si="71"/>
        <v>#REF!</v>
      </c>
      <c r="BR156" s="36" t="e">
        <f t="shared" si="72"/>
        <v>#REF!</v>
      </c>
      <c r="BS156" s="36" t="e">
        <f t="shared" si="73"/>
        <v>#REF!</v>
      </c>
      <c r="BT156" s="36" t="e">
        <f t="shared" si="74"/>
        <v>#REF!</v>
      </c>
      <c r="BU156" s="36" t="e">
        <f t="shared" si="75"/>
        <v>#REF!</v>
      </c>
      <c r="BV156" s="36" t="e">
        <f t="shared" si="76"/>
        <v>#REF!</v>
      </c>
      <c r="BW156" s="36" t="e">
        <f t="shared" si="77"/>
        <v>#REF!</v>
      </c>
      <c r="BX156" s="36" t="e">
        <f t="shared" si="78"/>
        <v>#REF!</v>
      </c>
    </row>
    <row r="157" spans="1:76" s="36" customFormat="1" ht="13.95" customHeight="1" thickBot="1">
      <c r="A157" s="81" t="s">
        <v>1373</v>
      </c>
      <c r="B157" s="26">
        <v>10</v>
      </c>
      <c r="C157" s="61" t="s">
        <v>125</v>
      </c>
      <c r="D157" s="62" t="s">
        <v>111</v>
      </c>
      <c r="E157" s="62" t="s">
        <v>265</v>
      </c>
      <c r="F157" s="72"/>
      <c r="G157" s="72"/>
      <c r="H157" s="72">
        <v>10</v>
      </c>
      <c r="I157" s="72"/>
      <c r="J157" s="72"/>
      <c r="K157" s="72"/>
      <c r="L157" s="126"/>
      <c r="M157" s="65" t="e">
        <f>#REF!</f>
        <v>#REF!</v>
      </c>
      <c r="N157" s="65" t="e">
        <f>#REF!</f>
        <v>#REF!</v>
      </c>
      <c r="O157" s="65" t="e">
        <f>#REF!</f>
        <v>#REF!</v>
      </c>
      <c r="P157" s="65" t="e">
        <f>#REF!</f>
        <v>#REF!</v>
      </c>
      <c r="Q157" s="65" t="e">
        <f>#REF!</f>
        <v>#REF!</v>
      </c>
      <c r="R157" s="65" t="e">
        <f>#REF!</f>
        <v>#REF!</v>
      </c>
      <c r="S157" s="65" t="e">
        <f>#REF!</f>
        <v>#REF!</v>
      </c>
      <c r="T157" s="65" t="e">
        <f>#REF!</f>
        <v>#REF!</v>
      </c>
      <c r="U157" s="65" t="e">
        <f>#REF!</f>
        <v>#REF!</v>
      </c>
      <c r="V157" s="65" t="e">
        <f>#REF!</f>
        <v>#REF!</v>
      </c>
      <c r="W157" s="65" t="e">
        <f>#REF!</f>
        <v>#REF!</v>
      </c>
      <c r="X157" s="65" t="e">
        <f>#REF!</f>
        <v>#REF!</v>
      </c>
      <c r="Y157" s="65" t="e">
        <f>#REF!</f>
        <v>#REF!</v>
      </c>
      <c r="Z157" s="65" t="e">
        <f>#REF!</f>
        <v>#REF!</v>
      </c>
      <c r="AA157" s="65" t="e">
        <f>#REF!</f>
        <v>#REF!</v>
      </c>
      <c r="AB157" s="65" t="e">
        <f>#REF!</f>
        <v>#REF!</v>
      </c>
      <c r="AC157" s="76">
        <v>60</v>
      </c>
      <c r="AD157" s="106" t="e">
        <f t="shared" si="79"/>
        <v>#REF!</v>
      </c>
      <c r="AE157" s="91">
        <v>1.75</v>
      </c>
      <c r="AF157" s="88">
        <v>2.0407142857142859</v>
      </c>
      <c r="AG157" s="89" t="e">
        <f t="shared" si="80"/>
        <v>#REF!</v>
      </c>
      <c r="AH157" s="36" t="e">
        <f t="shared" si="81"/>
        <v>#REF!</v>
      </c>
      <c r="AI157" s="36">
        <f>VLOOKUP(A157,'base vis'!C:I,7,0)</f>
        <v>0</v>
      </c>
      <c r="AJ157" s="36">
        <f>VLOOKUP($A157,'base vis'!C:J,8,0)</f>
        <v>2</v>
      </c>
      <c r="AK157" s="36">
        <f>VLOOKUP($A157,'base vis'!C:K,9,0)</f>
        <v>7</v>
      </c>
      <c r="AL157" s="36">
        <f>VLOOKUP($A157,'base vis'!C:L,10,0)</f>
        <v>1</v>
      </c>
      <c r="AM157" s="36">
        <f>VLOOKUP($A157,'base vis'!C:M,11,0)</f>
        <v>0</v>
      </c>
      <c r="AN157" s="36">
        <f>VLOOKUP($A157,'base vis'!C:N,12,0)</f>
        <v>0</v>
      </c>
      <c r="AO157" s="36">
        <f>VLOOKUP($A157,'base vis'!C:O,13,0)</f>
        <v>0</v>
      </c>
      <c r="AP157" s="36">
        <f>VLOOKUP($A157,'base vis'!C:P,14,0)</f>
        <v>0</v>
      </c>
      <c r="AQ157" s="36">
        <f>VLOOKUP($A157,'base vis'!C:Q,15,0)</f>
        <v>0</v>
      </c>
      <c r="AR157" s="36">
        <f>VLOOKUP($A157,'base vis'!C:R,16,0)</f>
        <v>0</v>
      </c>
      <c r="AS157" s="36">
        <f>VLOOKUP($A157,'base vis'!C:S,17,0)</f>
        <v>0</v>
      </c>
      <c r="AT157" s="36">
        <f>VLOOKUP($A157,'base vis'!C:T,18,0)</f>
        <v>0</v>
      </c>
      <c r="AU157" s="36">
        <f>VLOOKUP($A157,'base vis'!C:U,19,0)</f>
        <v>0</v>
      </c>
      <c r="AV157" s="36">
        <f>VLOOKUP($A157,'base vis'!C:V,20,0)</f>
        <v>0</v>
      </c>
      <c r="AW157" s="36">
        <f>VLOOKUP($A157,'base vis'!C:W,21,0)</f>
        <v>0</v>
      </c>
      <c r="AX157" s="36">
        <f>VLOOKUP($A157,'base vis'!C:X,22,0)</f>
        <v>0</v>
      </c>
      <c r="AY157" s="36">
        <f>VLOOKUP($A157,'base vis'!C:Y,23,0)</f>
        <v>0</v>
      </c>
      <c r="AZ157" s="36">
        <f>VLOOKUP($A157,'base vis'!C:E,3,0)</f>
        <v>10</v>
      </c>
      <c r="BA157" s="36">
        <f>VLOOKUP($A157,'base vis'!C:F,4,0)</f>
        <v>0</v>
      </c>
      <c r="BB157" s="36">
        <f>VLOOKUP($A157,'base vis'!C:G,5,0)</f>
        <v>0</v>
      </c>
      <c r="BC157" s="36">
        <f>VLOOKUP($A157,'base vis'!C:H,6,0)</f>
        <v>0</v>
      </c>
      <c r="BD157" s="36" t="e">
        <f t="shared" si="41"/>
        <v>#REF!</v>
      </c>
      <c r="BE157" s="36" t="e">
        <f t="shared" si="59"/>
        <v>#REF!</v>
      </c>
      <c r="BF157" s="36" t="e">
        <f t="shared" si="60"/>
        <v>#REF!</v>
      </c>
      <c r="BG157" s="36" t="e">
        <f t="shared" si="61"/>
        <v>#REF!</v>
      </c>
      <c r="BH157" s="36" t="e">
        <f t="shared" si="62"/>
        <v>#REF!</v>
      </c>
      <c r="BI157" s="36" t="e">
        <f t="shared" si="63"/>
        <v>#REF!</v>
      </c>
      <c r="BJ157" s="36" t="e">
        <f t="shared" si="64"/>
        <v>#REF!</v>
      </c>
      <c r="BK157" s="36" t="e">
        <f t="shared" si="65"/>
        <v>#REF!</v>
      </c>
      <c r="BL157" s="36" t="e">
        <f t="shared" si="66"/>
        <v>#REF!</v>
      </c>
      <c r="BM157" s="36" t="e">
        <f t="shared" si="67"/>
        <v>#REF!</v>
      </c>
      <c r="BN157" s="36" t="e">
        <f t="shared" si="68"/>
        <v>#REF!</v>
      </c>
      <c r="BO157" s="36" t="e">
        <f t="shared" si="69"/>
        <v>#REF!</v>
      </c>
      <c r="BP157" s="36" t="e">
        <f t="shared" si="70"/>
        <v>#REF!</v>
      </c>
      <c r="BQ157" s="36" t="e">
        <f t="shared" si="71"/>
        <v>#REF!</v>
      </c>
      <c r="BR157" s="36" t="e">
        <f t="shared" si="72"/>
        <v>#REF!</v>
      </c>
      <c r="BS157" s="36" t="e">
        <f t="shared" si="73"/>
        <v>#REF!</v>
      </c>
      <c r="BT157" s="36" t="e">
        <f t="shared" si="74"/>
        <v>#REF!</v>
      </c>
      <c r="BU157" s="36" t="e">
        <f t="shared" si="75"/>
        <v>#REF!</v>
      </c>
      <c r="BV157" s="36" t="e">
        <f t="shared" si="76"/>
        <v>#REF!</v>
      </c>
      <c r="BW157" s="36" t="e">
        <f t="shared" si="77"/>
        <v>#REF!</v>
      </c>
      <c r="BX157" s="36" t="e">
        <f t="shared" si="78"/>
        <v>#REF!</v>
      </c>
    </row>
    <row r="158" spans="1:76" s="36" customFormat="1" ht="13.95" customHeight="1" thickBot="1">
      <c r="A158" s="81" t="s">
        <v>1374</v>
      </c>
      <c r="B158" s="26">
        <v>10</v>
      </c>
      <c r="C158" s="61" t="s">
        <v>125</v>
      </c>
      <c r="D158" s="62" t="s">
        <v>111</v>
      </c>
      <c r="E158" s="62" t="s">
        <v>265</v>
      </c>
      <c r="F158" s="72"/>
      <c r="G158" s="72"/>
      <c r="H158" s="72">
        <v>10</v>
      </c>
      <c r="I158" s="72"/>
      <c r="J158" s="72"/>
      <c r="K158" s="72"/>
      <c r="L158" s="126"/>
      <c r="M158" s="65" t="e">
        <f>#REF!</f>
        <v>#REF!</v>
      </c>
      <c r="N158" s="65" t="e">
        <f>#REF!</f>
        <v>#REF!</v>
      </c>
      <c r="O158" s="65" t="e">
        <f>#REF!</f>
        <v>#REF!</v>
      </c>
      <c r="P158" s="65" t="e">
        <f>#REF!</f>
        <v>#REF!</v>
      </c>
      <c r="Q158" s="65" t="e">
        <f>#REF!</f>
        <v>#REF!</v>
      </c>
      <c r="R158" s="65" t="e">
        <f>#REF!</f>
        <v>#REF!</v>
      </c>
      <c r="S158" s="65" t="e">
        <f>#REF!</f>
        <v>#REF!</v>
      </c>
      <c r="T158" s="65" t="e">
        <f>#REF!</f>
        <v>#REF!</v>
      </c>
      <c r="U158" s="65" t="e">
        <f>#REF!</f>
        <v>#REF!</v>
      </c>
      <c r="V158" s="65" t="e">
        <f>#REF!</f>
        <v>#REF!</v>
      </c>
      <c r="W158" s="65" t="e">
        <f>#REF!</f>
        <v>#REF!</v>
      </c>
      <c r="X158" s="65" t="e">
        <f>#REF!</f>
        <v>#REF!</v>
      </c>
      <c r="Y158" s="65" t="e">
        <f>#REF!</f>
        <v>#REF!</v>
      </c>
      <c r="Z158" s="65" t="e">
        <f>#REF!</f>
        <v>#REF!</v>
      </c>
      <c r="AA158" s="65" t="e">
        <f>#REF!</f>
        <v>#REF!</v>
      </c>
      <c r="AB158" s="65" t="e">
        <f>#REF!</f>
        <v>#REF!</v>
      </c>
      <c r="AC158" s="76">
        <v>60</v>
      </c>
      <c r="AD158" s="106" t="e">
        <f t="shared" si="79"/>
        <v>#REF!</v>
      </c>
      <c r="AE158" s="91">
        <v>1.6</v>
      </c>
      <c r="AF158" s="88">
        <v>1.8907142857142858</v>
      </c>
      <c r="AG158" s="89" t="e">
        <f t="shared" si="80"/>
        <v>#REF!</v>
      </c>
      <c r="AH158" s="36" t="e">
        <f t="shared" si="81"/>
        <v>#REF!</v>
      </c>
      <c r="AI158" s="36">
        <f>VLOOKUP(A158,'base vis'!C:I,7,0)</f>
        <v>0</v>
      </c>
      <c r="AJ158" s="36">
        <f>VLOOKUP($A158,'base vis'!C:J,8,0)</f>
        <v>1</v>
      </c>
      <c r="AK158" s="36">
        <f>VLOOKUP($A158,'base vis'!C:K,9,0)</f>
        <v>6</v>
      </c>
      <c r="AL158" s="36">
        <f>VLOOKUP($A158,'base vis'!C:L,10,0)</f>
        <v>3</v>
      </c>
      <c r="AM158" s="36">
        <f>VLOOKUP($A158,'base vis'!C:M,11,0)</f>
        <v>0</v>
      </c>
      <c r="AN158" s="36">
        <f>VLOOKUP($A158,'base vis'!C:N,12,0)</f>
        <v>0</v>
      </c>
      <c r="AO158" s="36">
        <f>VLOOKUP($A158,'base vis'!C:O,13,0)</f>
        <v>0</v>
      </c>
      <c r="AP158" s="36">
        <f>VLOOKUP($A158,'base vis'!C:P,14,0)</f>
        <v>0</v>
      </c>
      <c r="AQ158" s="36">
        <f>VLOOKUP($A158,'base vis'!C:Q,15,0)</f>
        <v>0</v>
      </c>
      <c r="AR158" s="36">
        <f>VLOOKUP($A158,'base vis'!C:R,16,0)</f>
        <v>0</v>
      </c>
      <c r="AS158" s="36">
        <f>VLOOKUP($A158,'base vis'!C:S,17,0)</f>
        <v>0</v>
      </c>
      <c r="AT158" s="36">
        <f>VLOOKUP($A158,'base vis'!C:T,18,0)</f>
        <v>0</v>
      </c>
      <c r="AU158" s="36">
        <f>VLOOKUP($A158,'base vis'!C:U,19,0)</f>
        <v>0</v>
      </c>
      <c r="AV158" s="36">
        <f>VLOOKUP($A158,'base vis'!C:V,20,0)</f>
        <v>0</v>
      </c>
      <c r="AW158" s="36">
        <f>VLOOKUP($A158,'base vis'!C:W,21,0)</f>
        <v>0</v>
      </c>
      <c r="AX158" s="36">
        <f>VLOOKUP($A158,'base vis'!C:X,22,0)</f>
        <v>0</v>
      </c>
      <c r="AY158" s="36">
        <f>VLOOKUP($A158,'base vis'!C:Y,23,0)</f>
        <v>0</v>
      </c>
      <c r="AZ158" s="36">
        <f>VLOOKUP($A158,'base vis'!C:E,3,0)</f>
        <v>10</v>
      </c>
      <c r="BA158" s="36">
        <f>VLOOKUP($A158,'base vis'!C:F,4,0)</f>
        <v>0</v>
      </c>
      <c r="BB158" s="36">
        <f>VLOOKUP($A158,'base vis'!C:G,5,0)</f>
        <v>0</v>
      </c>
      <c r="BC158" s="36">
        <f>VLOOKUP($A158,'base vis'!C:H,6,0)</f>
        <v>0</v>
      </c>
      <c r="BD158" s="36" t="e">
        <f t="shared" si="41"/>
        <v>#REF!</v>
      </c>
      <c r="BE158" s="36" t="e">
        <f t="shared" si="59"/>
        <v>#REF!</v>
      </c>
      <c r="BF158" s="36" t="e">
        <f t="shared" si="60"/>
        <v>#REF!</v>
      </c>
      <c r="BG158" s="36" t="e">
        <f t="shared" si="61"/>
        <v>#REF!</v>
      </c>
      <c r="BH158" s="36" t="e">
        <f t="shared" si="62"/>
        <v>#REF!</v>
      </c>
      <c r="BI158" s="36" t="e">
        <f t="shared" si="63"/>
        <v>#REF!</v>
      </c>
      <c r="BJ158" s="36" t="e">
        <f t="shared" si="64"/>
        <v>#REF!</v>
      </c>
      <c r="BK158" s="36" t="e">
        <f t="shared" si="65"/>
        <v>#REF!</v>
      </c>
      <c r="BL158" s="36" t="e">
        <f t="shared" si="66"/>
        <v>#REF!</v>
      </c>
      <c r="BM158" s="36" t="e">
        <f t="shared" si="67"/>
        <v>#REF!</v>
      </c>
      <c r="BN158" s="36" t="e">
        <f t="shared" si="68"/>
        <v>#REF!</v>
      </c>
      <c r="BO158" s="36" t="e">
        <f t="shared" si="69"/>
        <v>#REF!</v>
      </c>
      <c r="BP158" s="36" t="e">
        <f t="shared" si="70"/>
        <v>#REF!</v>
      </c>
      <c r="BQ158" s="36" t="e">
        <f t="shared" si="71"/>
        <v>#REF!</v>
      </c>
      <c r="BR158" s="36" t="e">
        <f t="shared" si="72"/>
        <v>#REF!</v>
      </c>
      <c r="BS158" s="36" t="e">
        <f t="shared" si="73"/>
        <v>#REF!</v>
      </c>
      <c r="BT158" s="36" t="e">
        <f t="shared" si="74"/>
        <v>#REF!</v>
      </c>
      <c r="BU158" s="36" t="e">
        <f t="shared" si="75"/>
        <v>#REF!</v>
      </c>
      <c r="BV158" s="36" t="e">
        <f t="shared" si="76"/>
        <v>#REF!</v>
      </c>
      <c r="BW158" s="36" t="e">
        <f t="shared" si="77"/>
        <v>#REF!</v>
      </c>
      <c r="BX158" s="36" t="e">
        <f t="shared" si="78"/>
        <v>#REF!</v>
      </c>
    </row>
    <row r="159" spans="1:76" s="36" customFormat="1" ht="13.95" customHeight="1" thickBot="1">
      <c r="A159" s="81" t="s">
        <v>1375</v>
      </c>
      <c r="B159" s="26">
        <v>10</v>
      </c>
      <c r="C159" s="61" t="s">
        <v>90</v>
      </c>
      <c r="D159" s="62" t="s">
        <v>111</v>
      </c>
      <c r="E159" s="62" t="s">
        <v>265</v>
      </c>
      <c r="F159" s="72"/>
      <c r="G159" s="72"/>
      <c r="H159" s="72">
        <v>10</v>
      </c>
      <c r="I159" s="72"/>
      <c r="J159" s="72"/>
      <c r="K159" s="72"/>
      <c r="L159" s="126"/>
      <c r="M159" s="65" t="e">
        <f>#REF!</f>
        <v>#REF!</v>
      </c>
      <c r="N159" s="65" t="e">
        <f>#REF!</f>
        <v>#REF!</v>
      </c>
      <c r="O159" s="65" t="e">
        <f>#REF!</f>
        <v>#REF!</v>
      </c>
      <c r="P159" s="65" t="e">
        <f>#REF!</f>
        <v>#REF!</v>
      </c>
      <c r="Q159" s="65" t="e">
        <f>#REF!</f>
        <v>#REF!</v>
      </c>
      <c r="R159" s="65" t="e">
        <f>#REF!</f>
        <v>#REF!</v>
      </c>
      <c r="S159" s="65" t="e">
        <f>#REF!</f>
        <v>#REF!</v>
      </c>
      <c r="T159" s="65" t="e">
        <f>#REF!</f>
        <v>#REF!</v>
      </c>
      <c r="U159" s="65" t="e">
        <f>#REF!</f>
        <v>#REF!</v>
      </c>
      <c r="V159" s="65" t="e">
        <f>#REF!</f>
        <v>#REF!</v>
      </c>
      <c r="W159" s="65" t="e">
        <f>#REF!</f>
        <v>#REF!</v>
      </c>
      <c r="X159" s="65" t="e">
        <f>#REF!</f>
        <v>#REF!</v>
      </c>
      <c r="Y159" s="65" t="e">
        <f>#REF!</f>
        <v>#REF!</v>
      </c>
      <c r="Z159" s="65" t="e">
        <f>#REF!</f>
        <v>#REF!</v>
      </c>
      <c r="AA159" s="65" t="e">
        <f>#REF!</f>
        <v>#REF!</v>
      </c>
      <c r="AB159" s="65" t="e">
        <f>#REF!</f>
        <v>#REF!</v>
      </c>
      <c r="AC159" s="76">
        <v>60</v>
      </c>
      <c r="AD159" s="106" t="e">
        <f t="shared" si="79"/>
        <v>#REF!</v>
      </c>
      <c r="AE159" s="91">
        <v>2.08</v>
      </c>
      <c r="AF159" s="88">
        <v>2.2999999999999998</v>
      </c>
      <c r="AG159" s="89" t="e">
        <f t="shared" si="80"/>
        <v>#REF!</v>
      </c>
      <c r="AH159" s="36" t="e">
        <f t="shared" si="81"/>
        <v>#REF!</v>
      </c>
      <c r="AI159" s="36">
        <f>VLOOKUP(A159,'base vis'!C:I,7,0)</f>
        <v>0</v>
      </c>
      <c r="AJ159" s="36">
        <f>VLOOKUP($A159,'base vis'!C:J,8,0)</f>
        <v>2</v>
      </c>
      <c r="AK159" s="36">
        <f>VLOOKUP($A159,'base vis'!C:K,9,0)</f>
        <v>8</v>
      </c>
      <c r="AL159" s="36">
        <f>VLOOKUP($A159,'base vis'!C:L,10,0)</f>
        <v>0</v>
      </c>
      <c r="AM159" s="36">
        <f>VLOOKUP($A159,'base vis'!C:M,11,0)</f>
        <v>0</v>
      </c>
      <c r="AN159" s="36">
        <f>VLOOKUP($A159,'base vis'!C:N,12,0)</f>
        <v>0</v>
      </c>
      <c r="AO159" s="36">
        <f>VLOOKUP($A159,'base vis'!C:O,13,0)</f>
        <v>0</v>
      </c>
      <c r="AP159" s="36">
        <f>VLOOKUP($A159,'base vis'!C:P,14,0)</f>
        <v>0</v>
      </c>
      <c r="AQ159" s="36">
        <f>VLOOKUP($A159,'base vis'!C:Q,15,0)</f>
        <v>0</v>
      </c>
      <c r="AR159" s="36">
        <f>VLOOKUP($A159,'base vis'!C:R,16,0)</f>
        <v>0</v>
      </c>
      <c r="AS159" s="36">
        <f>VLOOKUP($A159,'base vis'!C:S,17,0)</f>
        <v>0</v>
      </c>
      <c r="AT159" s="36">
        <f>VLOOKUP($A159,'base vis'!C:T,18,0)</f>
        <v>0</v>
      </c>
      <c r="AU159" s="36">
        <f>VLOOKUP($A159,'base vis'!C:U,19,0)</f>
        <v>0</v>
      </c>
      <c r="AV159" s="36">
        <f>VLOOKUP($A159,'base vis'!C:V,20,0)</f>
        <v>0</v>
      </c>
      <c r="AW159" s="36">
        <f>VLOOKUP($A159,'base vis'!C:W,21,0)</f>
        <v>0</v>
      </c>
      <c r="AX159" s="36">
        <f>VLOOKUP($A159,'base vis'!C:X,22,0)</f>
        <v>0</v>
      </c>
      <c r="AY159" s="36">
        <f>VLOOKUP($A159,'base vis'!C:Y,23,0)</f>
        <v>0</v>
      </c>
      <c r="AZ159" s="36">
        <f>VLOOKUP($A159,'base vis'!C:E,3,0)</f>
        <v>0</v>
      </c>
      <c r="BA159" s="36">
        <f>VLOOKUP($A159,'base vis'!C:F,4,0)</f>
        <v>10</v>
      </c>
      <c r="BB159" s="36">
        <f>VLOOKUP($A159,'base vis'!C:G,5,0)</f>
        <v>0</v>
      </c>
      <c r="BC159" s="36">
        <f>VLOOKUP($A159,'base vis'!C:H,6,0)</f>
        <v>0</v>
      </c>
      <c r="BD159" s="36" t="e">
        <f t="shared" si="41"/>
        <v>#REF!</v>
      </c>
      <c r="BE159" s="36" t="e">
        <f t="shared" si="59"/>
        <v>#REF!</v>
      </c>
      <c r="BF159" s="36" t="e">
        <f t="shared" si="60"/>
        <v>#REF!</v>
      </c>
      <c r="BG159" s="36" t="e">
        <f t="shared" si="61"/>
        <v>#REF!</v>
      </c>
      <c r="BH159" s="36" t="e">
        <f t="shared" si="62"/>
        <v>#REF!</v>
      </c>
      <c r="BI159" s="36" t="e">
        <f t="shared" si="63"/>
        <v>#REF!</v>
      </c>
      <c r="BJ159" s="36" t="e">
        <f t="shared" si="64"/>
        <v>#REF!</v>
      </c>
      <c r="BK159" s="36" t="e">
        <f t="shared" si="65"/>
        <v>#REF!</v>
      </c>
      <c r="BL159" s="36" t="e">
        <f t="shared" si="66"/>
        <v>#REF!</v>
      </c>
      <c r="BM159" s="36" t="e">
        <f t="shared" si="67"/>
        <v>#REF!</v>
      </c>
      <c r="BN159" s="36" t="e">
        <f t="shared" si="68"/>
        <v>#REF!</v>
      </c>
      <c r="BO159" s="36" t="e">
        <f t="shared" si="69"/>
        <v>#REF!</v>
      </c>
      <c r="BP159" s="36" t="e">
        <f t="shared" si="70"/>
        <v>#REF!</v>
      </c>
      <c r="BQ159" s="36" t="e">
        <f t="shared" si="71"/>
        <v>#REF!</v>
      </c>
      <c r="BR159" s="36" t="e">
        <f t="shared" si="72"/>
        <v>#REF!</v>
      </c>
      <c r="BS159" s="36" t="e">
        <f t="shared" si="73"/>
        <v>#REF!</v>
      </c>
      <c r="BT159" s="36" t="e">
        <f t="shared" si="74"/>
        <v>#REF!</v>
      </c>
      <c r="BU159" s="36" t="e">
        <f t="shared" si="75"/>
        <v>#REF!</v>
      </c>
      <c r="BV159" s="36" t="e">
        <f t="shared" si="76"/>
        <v>#REF!</v>
      </c>
      <c r="BW159" s="36" t="e">
        <f t="shared" si="77"/>
        <v>#REF!</v>
      </c>
      <c r="BX159" s="36" t="e">
        <f t="shared" si="78"/>
        <v>#REF!</v>
      </c>
    </row>
    <row r="160" spans="1:76" s="36" customFormat="1" ht="13.95" customHeight="1" thickBot="1">
      <c r="A160" s="81" t="s">
        <v>309</v>
      </c>
      <c r="B160" s="26">
        <v>10</v>
      </c>
      <c r="C160" s="61" t="s">
        <v>125</v>
      </c>
      <c r="D160" s="62" t="s">
        <v>111</v>
      </c>
      <c r="E160" s="62" t="s">
        <v>265</v>
      </c>
      <c r="F160" s="72"/>
      <c r="G160" s="72"/>
      <c r="H160" s="72">
        <v>10</v>
      </c>
      <c r="I160" s="72"/>
      <c r="J160" s="72"/>
      <c r="K160" s="72"/>
      <c r="L160" s="126"/>
      <c r="M160" s="65" t="e">
        <f>#REF!</f>
        <v>#REF!</v>
      </c>
      <c r="N160" s="65" t="e">
        <f>#REF!</f>
        <v>#REF!</v>
      </c>
      <c r="O160" s="65" t="e">
        <f>#REF!</f>
        <v>#REF!</v>
      </c>
      <c r="P160" s="65" t="e">
        <f>#REF!</f>
        <v>#REF!</v>
      </c>
      <c r="Q160" s="65" t="e">
        <f>#REF!</f>
        <v>#REF!</v>
      </c>
      <c r="R160" s="65" t="e">
        <f>#REF!</f>
        <v>#REF!</v>
      </c>
      <c r="S160" s="65" t="e">
        <f>#REF!</f>
        <v>#REF!</v>
      </c>
      <c r="T160" s="65" t="e">
        <f>#REF!</f>
        <v>#REF!</v>
      </c>
      <c r="U160" s="65" t="e">
        <f>#REF!</f>
        <v>#REF!</v>
      </c>
      <c r="V160" s="65" t="e">
        <f>#REF!</f>
        <v>#REF!</v>
      </c>
      <c r="W160" s="65" t="e">
        <f>#REF!</f>
        <v>#REF!</v>
      </c>
      <c r="X160" s="65" t="e">
        <f>#REF!</f>
        <v>#REF!</v>
      </c>
      <c r="Y160" s="65" t="e">
        <f>#REF!</f>
        <v>#REF!</v>
      </c>
      <c r="Z160" s="65" t="e">
        <f>#REF!</f>
        <v>#REF!</v>
      </c>
      <c r="AA160" s="65" t="e">
        <f>#REF!</f>
        <v>#REF!</v>
      </c>
      <c r="AB160" s="65" t="e">
        <f>#REF!</f>
        <v>#REF!</v>
      </c>
      <c r="AC160" s="76">
        <v>67.5</v>
      </c>
      <c r="AD160" s="106" t="e">
        <f t="shared" si="79"/>
        <v>#REF!</v>
      </c>
      <c r="AE160" s="91">
        <v>2.38</v>
      </c>
      <c r="AF160" s="88">
        <v>2.6707142857142858</v>
      </c>
      <c r="AG160" s="89" t="e">
        <f t="shared" si="80"/>
        <v>#REF!</v>
      </c>
      <c r="AH160" s="36" t="e">
        <f t="shared" si="81"/>
        <v>#REF!</v>
      </c>
      <c r="AI160" s="36">
        <f>VLOOKUP(A160,'base vis'!C:I,7,0)</f>
        <v>0</v>
      </c>
      <c r="AJ160" s="36">
        <f>VLOOKUP($A160,'base vis'!C:J,8,0)</f>
        <v>3</v>
      </c>
      <c r="AK160" s="36">
        <f>VLOOKUP($A160,'base vis'!C:K,9,0)</f>
        <v>6</v>
      </c>
      <c r="AL160" s="36">
        <f>VLOOKUP($A160,'base vis'!C:L,10,0)</f>
        <v>1</v>
      </c>
      <c r="AM160" s="36">
        <f>VLOOKUP($A160,'base vis'!C:M,11,0)</f>
        <v>0</v>
      </c>
      <c r="AN160" s="36">
        <f>VLOOKUP($A160,'base vis'!C:N,12,0)</f>
        <v>0</v>
      </c>
      <c r="AO160" s="36">
        <f>VLOOKUP($A160,'base vis'!C:O,13,0)</f>
        <v>0</v>
      </c>
      <c r="AP160" s="36">
        <f>VLOOKUP($A160,'base vis'!C:P,14,0)</f>
        <v>0</v>
      </c>
      <c r="AQ160" s="36">
        <f>VLOOKUP($A160,'base vis'!C:Q,15,0)</f>
        <v>0</v>
      </c>
      <c r="AR160" s="36">
        <f>VLOOKUP($A160,'base vis'!C:R,16,0)</f>
        <v>0</v>
      </c>
      <c r="AS160" s="36">
        <f>VLOOKUP($A160,'base vis'!C:S,17,0)</f>
        <v>0</v>
      </c>
      <c r="AT160" s="36">
        <f>VLOOKUP($A160,'base vis'!C:T,18,0)</f>
        <v>0</v>
      </c>
      <c r="AU160" s="36">
        <f>VLOOKUP($A160,'base vis'!C:U,19,0)</f>
        <v>0</v>
      </c>
      <c r="AV160" s="36">
        <f>VLOOKUP($A160,'base vis'!C:V,20,0)</f>
        <v>0</v>
      </c>
      <c r="AW160" s="36">
        <f>VLOOKUP($A160,'base vis'!C:W,21,0)</f>
        <v>0</v>
      </c>
      <c r="AX160" s="36">
        <f>VLOOKUP($A160,'base vis'!C:X,22,0)</f>
        <v>0</v>
      </c>
      <c r="AY160" s="36">
        <f>VLOOKUP($A160,'base vis'!C:Y,23,0)</f>
        <v>0</v>
      </c>
      <c r="AZ160" s="36">
        <f>VLOOKUP($A160,'base vis'!C:E,3,0)</f>
        <v>3</v>
      </c>
      <c r="BA160" s="36">
        <f>VLOOKUP($A160,'base vis'!C:F,4,0)</f>
        <v>7</v>
      </c>
      <c r="BB160" s="36">
        <f>VLOOKUP($A160,'base vis'!C:G,5,0)</f>
        <v>0</v>
      </c>
      <c r="BC160" s="36">
        <f>VLOOKUP($A160,'base vis'!C:H,6,0)</f>
        <v>0</v>
      </c>
      <c r="BD160" s="36" t="e">
        <f t="shared" si="41"/>
        <v>#REF!</v>
      </c>
      <c r="BE160" s="36" t="e">
        <f t="shared" si="59"/>
        <v>#REF!</v>
      </c>
      <c r="BF160" s="36" t="e">
        <f t="shared" si="60"/>
        <v>#REF!</v>
      </c>
      <c r="BG160" s="36" t="e">
        <f t="shared" si="61"/>
        <v>#REF!</v>
      </c>
      <c r="BH160" s="36" t="e">
        <f t="shared" si="62"/>
        <v>#REF!</v>
      </c>
      <c r="BI160" s="36" t="e">
        <f t="shared" si="63"/>
        <v>#REF!</v>
      </c>
      <c r="BJ160" s="36" t="e">
        <f t="shared" si="64"/>
        <v>#REF!</v>
      </c>
      <c r="BK160" s="36" t="e">
        <f t="shared" si="65"/>
        <v>#REF!</v>
      </c>
      <c r="BL160" s="36" t="e">
        <f t="shared" si="66"/>
        <v>#REF!</v>
      </c>
      <c r="BM160" s="36" t="e">
        <f t="shared" si="67"/>
        <v>#REF!</v>
      </c>
      <c r="BN160" s="36" t="e">
        <f t="shared" si="68"/>
        <v>#REF!</v>
      </c>
      <c r="BO160" s="36" t="e">
        <f t="shared" si="69"/>
        <v>#REF!</v>
      </c>
      <c r="BP160" s="36" t="e">
        <f t="shared" si="70"/>
        <v>#REF!</v>
      </c>
      <c r="BQ160" s="36" t="e">
        <f t="shared" si="71"/>
        <v>#REF!</v>
      </c>
      <c r="BR160" s="36" t="e">
        <f t="shared" si="72"/>
        <v>#REF!</v>
      </c>
      <c r="BS160" s="36" t="e">
        <f t="shared" si="73"/>
        <v>#REF!</v>
      </c>
      <c r="BT160" s="36" t="e">
        <f t="shared" si="74"/>
        <v>#REF!</v>
      </c>
      <c r="BU160" s="36" t="e">
        <f t="shared" si="75"/>
        <v>#REF!</v>
      </c>
      <c r="BV160" s="36" t="e">
        <f t="shared" si="76"/>
        <v>#REF!</v>
      </c>
      <c r="BW160" s="36" t="e">
        <f t="shared" si="77"/>
        <v>#REF!</v>
      </c>
      <c r="BX160" s="36" t="e">
        <f t="shared" si="78"/>
        <v>#REF!</v>
      </c>
    </row>
    <row r="161" spans="1:76" s="36" customFormat="1" ht="13.95" customHeight="1" thickBot="1">
      <c r="A161" s="81" t="s">
        <v>310</v>
      </c>
      <c r="B161" s="26">
        <v>10</v>
      </c>
      <c r="C161" s="61" t="s">
        <v>125</v>
      </c>
      <c r="D161" s="62" t="s">
        <v>111</v>
      </c>
      <c r="E161" s="62" t="s">
        <v>265</v>
      </c>
      <c r="F161" s="72"/>
      <c r="G161" s="72"/>
      <c r="H161" s="72">
        <v>10</v>
      </c>
      <c r="I161" s="72"/>
      <c r="J161" s="72"/>
      <c r="K161" s="72"/>
      <c r="L161" s="126"/>
      <c r="M161" s="65" t="e">
        <f>#REF!</f>
        <v>#REF!</v>
      </c>
      <c r="N161" s="65" t="e">
        <f>#REF!</f>
        <v>#REF!</v>
      </c>
      <c r="O161" s="65" t="e">
        <f>#REF!</f>
        <v>#REF!</v>
      </c>
      <c r="P161" s="65" t="e">
        <f>#REF!</f>
        <v>#REF!</v>
      </c>
      <c r="Q161" s="65" t="e">
        <f>#REF!</f>
        <v>#REF!</v>
      </c>
      <c r="R161" s="65" t="e">
        <f>#REF!</f>
        <v>#REF!</v>
      </c>
      <c r="S161" s="65" t="e">
        <f>#REF!</f>
        <v>#REF!</v>
      </c>
      <c r="T161" s="65" t="e">
        <f>#REF!</f>
        <v>#REF!</v>
      </c>
      <c r="U161" s="65" t="e">
        <f>#REF!</f>
        <v>#REF!</v>
      </c>
      <c r="V161" s="65" t="e">
        <f>#REF!</f>
        <v>#REF!</v>
      </c>
      <c r="W161" s="65" t="e">
        <f>#REF!</f>
        <v>#REF!</v>
      </c>
      <c r="X161" s="65" t="e">
        <f>#REF!</f>
        <v>#REF!</v>
      </c>
      <c r="Y161" s="65" t="e">
        <f>#REF!</f>
        <v>#REF!</v>
      </c>
      <c r="Z161" s="65" t="e">
        <f>#REF!</f>
        <v>#REF!</v>
      </c>
      <c r="AA161" s="65" t="e">
        <f>#REF!</f>
        <v>#REF!</v>
      </c>
      <c r="AB161" s="65" t="e">
        <f>#REF!</f>
        <v>#REF!</v>
      </c>
      <c r="AC161" s="76">
        <v>67.5</v>
      </c>
      <c r="AD161" s="106" t="e">
        <f t="shared" si="79"/>
        <v>#REF!</v>
      </c>
      <c r="AE161" s="91">
        <v>2.68</v>
      </c>
      <c r="AF161" s="88">
        <v>2.9707142857142861</v>
      </c>
      <c r="AG161" s="89" t="e">
        <f t="shared" si="80"/>
        <v>#REF!</v>
      </c>
      <c r="AH161" s="36" t="e">
        <f t="shared" si="81"/>
        <v>#REF!</v>
      </c>
      <c r="AI161" s="36">
        <f>VLOOKUP(A161,'base vis'!C:I,7,0)</f>
        <v>0</v>
      </c>
      <c r="AJ161" s="36">
        <f>VLOOKUP($A161,'base vis'!C:J,8,0)</f>
        <v>4</v>
      </c>
      <c r="AK161" s="36">
        <f>VLOOKUP($A161,'base vis'!C:K,9,0)</f>
        <v>4</v>
      </c>
      <c r="AL161" s="36">
        <f>VLOOKUP($A161,'base vis'!C:L,10,0)</f>
        <v>1</v>
      </c>
      <c r="AM161" s="36">
        <f>VLOOKUP($A161,'base vis'!C:M,11,0)</f>
        <v>1</v>
      </c>
      <c r="AN161" s="36">
        <f>VLOOKUP($A161,'base vis'!C:N,12,0)</f>
        <v>0</v>
      </c>
      <c r="AO161" s="36">
        <f>VLOOKUP($A161,'base vis'!C:O,13,0)</f>
        <v>0</v>
      </c>
      <c r="AP161" s="36">
        <f>VLOOKUP($A161,'base vis'!C:P,14,0)</f>
        <v>0</v>
      </c>
      <c r="AQ161" s="36">
        <f>VLOOKUP($A161,'base vis'!C:Q,15,0)</f>
        <v>0</v>
      </c>
      <c r="AR161" s="36">
        <f>VLOOKUP($A161,'base vis'!C:R,16,0)</f>
        <v>0</v>
      </c>
      <c r="AS161" s="36">
        <f>VLOOKUP($A161,'base vis'!C:S,17,0)</f>
        <v>0</v>
      </c>
      <c r="AT161" s="36">
        <f>VLOOKUP($A161,'base vis'!C:T,18,0)</f>
        <v>0</v>
      </c>
      <c r="AU161" s="36">
        <f>VLOOKUP($A161,'base vis'!C:U,19,0)</f>
        <v>0</v>
      </c>
      <c r="AV161" s="36">
        <f>VLOOKUP($A161,'base vis'!C:V,20,0)</f>
        <v>0</v>
      </c>
      <c r="AW161" s="36">
        <f>VLOOKUP($A161,'base vis'!C:W,21,0)</f>
        <v>0</v>
      </c>
      <c r="AX161" s="36">
        <f>VLOOKUP($A161,'base vis'!C:X,22,0)</f>
        <v>0</v>
      </c>
      <c r="AY161" s="36">
        <f>VLOOKUP($A161,'base vis'!C:Y,23,0)</f>
        <v>0</v>
      </c>
      <c r="AZ161" s="36">
        <f>VLOOKUP($A161,'base vis'!C:E,3,0)</f>
        <v>9</v>
      </c>
      <c r="BA161" s="36">
        <f>VLOOKUP($A161,'base vis'!C:F,4,0)</f>
        <v>0</v>
      </c>
      <c r="BB161" s="36">
        <f>VLOOKUP($A161,'base vis'!C:G,5,0)</f>
        <v>0</v>
      </c>
      <c r="BC161" s="36">
        <f>VLOOKUP($A161,'base vis'!C:H,6,0)</f>
        <v>0</v>
      </c>
      <c r="BD161" s="36" t="e">
        <f t="shared" si="41"/>
        <v>#REF!</v>
      </c>
      <c r="BE161" s="36" t="e">
        <f t="shared" si="59"/>
        <v>#REF!</v>
      </c>
      <c r="BF161" s="36" t="e">
        <f t="shared" si="60"/>
        <v>#REF!</v>
      </c>
      <c r="BG161" s="36" t="e">
        <f t="shared" si="61"/>
        <v>#REF!</v>
      </c>
      <c r="BH161" s="36" t="e">
        <f t="shared" si="62"/>
        <v>#REF!</v>
      </c>
      <c r="BI161" s="36" t="e">
        <f t="shared" si="63"/>
        <v>#REF!</v>
      </c>
      <c r="BJ161" s="36" t="e">
        <f t="shared" si="64"/>
        <v>#REF!</v>
      </c>
      <c r="BK161" s="36" t="e">
        <f t="shared" si="65"/>
        <v>#REF!</v>
      </c>
      <c r="BL161" s="36" t="e">
        <f t="shared" si="66"/>
        <v>#REF!</v>
      </c>
      <c r="BM161" s="36" t="e">
        <f t="shared" si="67"/>
        <v>#REF!</v>
      </c>
      <c r="BN161" s="36" t="e">
        <f t="shared" si="68"/>
        <v>#REF!</v>
      </c>
      <c r="BO161" s="36" t="e">
        <f t="shared" si="69"/>
        <v>#REF!</v>
      </c>
      <c r="BP161" s="36" t="e">
        <f t="shared" si="70"/>
        <v>#REF!</v>
      </c>
      <c r="BQ161" s="36" t="e">
        <f t="shared" si="71"/>
        <v>#REF!</v>
      </c>
      <c r="BR161" s="36" t="e">
        <f t="shared" si="72"/>
        <v>#REF!</v>
      </c>
      <c r="BS161" s="36" t="e">
        <f t="shared" si="73"/>
        <v>#REF!</v>
      </c>
      <c r="BT161" s="36" t="e">
        <f t="shared" si="74"/>
        <v>#REF!</v>
      </c>
      <c r="BU161" s="36" t="e">
        <f t="shared" si="75"/>
        <v>#REF!</v>
      </c>
      <c r="BV161" s="36" t="e">
        <f t="shared" si="76"/>
        <v>#REF!</v>
      </c>
      <c r="BW161" s="36" t="e">
        <f t="shared" si="77"/>
        <v>#REF!</v>
      </c>
      <c r="BX161" s="36" t="e">
        <f t="shared" si="78"/>
        <v>#REF!</v>
      </c>
    </row>
    <row r="162" spans="1:76" s="36" customFormat="1" ht="13.95" customHeight="1" thickBot="1">
      <c r="A162" s="81" t="s">
        <v>311</v>
      </c>
      <c r="B162" s="26">
        <v>10</v>
      </c>
      <c r="C162" s="61" t="s">
        <v>125</v>
      </c>
      <c r="D162" s="62" t="s">
        <v>111</v>
      </c>
      <c r="E162" s="62" t="s">
        <v>265</v>
      </c>
      <c r="F162" s="72"/>
      <c r="G162" s="72"/>
      <c r="H162" s="72">
        <v>10</v>
      </c>
      <c r="I162" s="72"/>
      <c r="J162" s="72"/>
      <c r="K162" s="72"/>
      <c r="L162" s="126"/>
      <c r="M162" s="65" t="e">
        <f>#REF!</f>
        <v>#REF!</v>
      </c>
      <c r="N162" s="65" t="e">
        <f>#REF!</f>
        <v>#REF!</v>
      </c>
      <c r="O162" s="65" t="e">
        <f>#REF!</f>
        <v>#REF!</v>
      </c>
      <c r="P162" s="65" t="e">
        <f>#REF!</f>
        <v>#REF!</v>
      </c>
      <c r="Q162" s="65" t="e">
        <f>#REF!</f>
        <v>#REF!</v>
      </c>
      <c r="R162" s="65" t="e">
        <f>#REF!</f>
        <v>#REF!</v>
      </c>
      <c r="S162" s="65" t="e">
        <f>#REF!</f>
        <v>#REF!</v>
      </c>
      <c r="T162" s="65" t="e">
        <f>#REF!</f>
        <v>#REF!</v>
      </c>
      <c r="U162" s="65" t="e">
        <f>#REF!</f>
        <v>#REF!</v>
      </c>
      <c r="V162" s="65" t="e">
        <f>#REF!</f>
        <v>#REF!</v>
      </c>
      <c r="W162" s="65" t="e">
        <f>#REF!</f>
        <v>#REF!</v>
      </c>
      <c r="X162" s="65" t="e">
        <f>#REF!</f>
        <v>#REF!</v>
      </c>
      <c r="Y162" s="65" t="e">
        <f>#REF!</f>
        <v>#REF!</v>
      </c>
      <c r="Z162" s="65" t="e">
        <f>#REF!</f>
        <v>#REF!</v>
      </c>
      <c r="AA162" s="65" t="e">
        <f>#REF!</f>
        <v>#REF!</v>
      </c>
      <c r="AB162" s="65" t="e">
        <f>#REF!</f>
        <v>#REF!</v>
      </c>
      <c r="AC162" s="76">
        <v>72.5</v>
      </c>
      <c r="AD162" s="106" t="e">
        <f t="shared" si="79"/>
        <v>#REF!</v>
      </c>
      <c r="AE162" s="91">
        <v>2.72</v>
      </c>
      <c r="AF162" s="88">
        <v>3.0316666666666667</v>
      </c>
      <c r="AG162" s="89" t="e">
        <f t="shared" si="80"/>
        <v>#REF!</v>
      </c>
      <c r="AH162" s="36" t="e">
        <f t="shared" si="81"/>
        <v>#REF!</v>
      </c>
      <c r="AI162" s="36">
        <f>VLOOKUP(A162,'base vis'!C:I,7,0)</f>
        <v>0</v>
      </c>
      <c r="AJ162" s="36">
        <f>VLOOKUP($A162,'base vis'!C:J,8,0)</f>
        <v>0</v>
      </c>
      <c r="AK162" s="36">
        <f>VLOOKUP($A162,'base vis'!C:K,9,0)</f>
        <v>9</v>
      </c>
      <c r="AL162" s="36">
        <f>VLOOKUP($A162,'base vis'!C:L,10,0)</f>
        <v>1</v>
      </c>
      <c r="AM162" s="36">
        <f>VLOOKUP($A162,'base vis'!C:M,11,0)</f>
        <v>0</v>
      </c>
      <c r="AN162" s="36">
        <f>VLOOKUP($A162,'base vis'!C:N,12,0)</f>
        <v>0</v>
      </c>
      <c r="AO162" s="36">
        <f>VLOOKUP($A162,'base vis'!C:O,13,0)</f>
        <v>0</v>
      </c>
      <c r="AP162" s="36">
        <f>VLOOKUP($A162,'base vis'!C:P,14,0)</f>
        <v>0</v>
      </c>
      <c r="AQ162" s="36">
        <f>VLOOKUP($A162,'base vis'!C:Q,15,0)</f>
        <v>0</v>
      </c>
      <c r="AR162" s="36">
        <f>VLOOKUP($A162,'base vis'!C:R,16,0)</f>
        <v>0</v>
      </c>
      <c r="AS162" s="36">
        <f>VLOOKUP($A162,'base vis'!C:S,17,0)</f>
        <v>0</v>
      </c>
      <c r="AT162" s="36">
        <f>VLOOKUP($A162,'base vis'!C:T,18,0)</f>
        <v>0</v>
      </c>
      <c r="AU162" s="36">
        <f>VLOOKUP($A162,'base vis'!C:U,19,0)</f>
        <v>0</v>
      </c>
      <c r="AV162" s="36">
        <f>VLOOKUP($A162,'base vis'!C:V,20,0)</f>
        <v>0</v>
      </c>
      <c r="AW162" s="36">
        <f>VLOOKUP($A162,'base vis'!C:W,21,0)</f>
        <v>0</v>
      </c>
      <c r="AX162" s="36">
        <f>VLOOKUP($A162,'base vis'!C:X,22,0)</f>
        <v>0</v>
      </c>
      <c r="AY162" s="36">
        <f>VLOOKUP($A162,'base vis'!C:Y,23,0)</f>
        <v>0</v>
      </c>
      <c r="AZ162" s="36">
        <f>VLOOKUP($A162,'base vis'!C:E,3,0)</f>
        <v>4</v>
      </c>
      <c r="BA162" s="36">
        <f>VLOOKUP($A162,'base vis'!C:F,4,0)</f>
        <v>4</v>
      </c>
      <c r="BB162" s="36">
        <f>VLOOKUP($A162,'base vis'!C:G,5,0)</f>
        <v>0</v>
      </c>
      <c r="BC162" s="36">
        <f>VLOOKUP($A162,'base vis'!C:H,6,0)</f>
        <v>0</v>
      </c>
      <c r="BD162" s="36" t="e">
        <f t="shared" si="41"/>
        <v>#REF!</v>
      </c>
      <c r="BE162" s="36" t="e">
        <f t="shared" si="59"/>
        <v>#REF!</v>
      </c>
      <c r="BF162" s="36" t="e">
        <f t="shared" si="60"/>
        <v>#REF!</v>
      </c>
      <c r="BG162" s="36" t="e">
        <f t="shared" si="61"/>
        <v>#REF!</v>
      </c>
      <c r="BH162" s="36" t="e">
        <f t="shared" si="62"/>
        <v>#REF!</v>
      </c>
      <c r="BI162" s="36" t="e">
        <f t="shared" si="63"/>
        <v>#REF!</v>
      </c>
      <c r="BJ162" s="36" t="e">
        <f t="shared" si="64"/>
        <v>#REF!</v>
      </c>
      <c r="BK162" s="36" t="e">
        <f t="shared" si="65"/>
        <v>#REF!</v>
      </c>
      <c r="BL162" s="36" t="e">
        <f t="shared" si="66"/>
        <v>#REF!</v>
      </c>
      <c r="BM162" s="36" t="e">
        <f t="shared" si="67"/>
        <v>#REF!</v>
      </c>
      <c r="BN162" s="36" t="e">
        <f t="shared" si="68"/>
        <v>#REF!</v>
      </c>
      <c r="BO162" s="36" t="e">
        <f t="shared" si="69"/>
        <v>#REF!</v>
      </c>
      <c r="BP162" s="36" t="e">
        <f t="shared" si="70"/>
        <v>#REF!</v>
      </c>
      <c r="BQ162" s="36" t="e">
        <f t="shared" si="71"/>
        <v>#REF!</v>
      </c>
      <c r="BR162" s="36" t="e">
        <f t="shared" si="72"/>
        <v>#REF!</v>
      </c>
      <c r="BS162" s="36" t="e">
        <f t="shared" si="73"/>
        <v>#REF!</v>
      </c>
      <c r="BT162" s="36" t="e">
        <f t="shared" si="74"/>
        <v>#REF!</v>
      </c>
      <c r="BU162" s="36" t="e">
        <f t="shared" si="75"/>
        <v>#REF!</v>
      </c>
      <c r="BV162" s="36" t="e">
        <f t="shared" si="76"/>
        <v>#REF!</v>
      </c>
      <c r="BW162" s="36" t="e">
        <f t="shared" si="77"/>
        <v>#REF!</v>
      </c>
      <c r="BX162" s="36" t="e">
        <f t="shared" si="78"/>
        <v>#REF!</v>
      </c>
    </row>
    <row r="163" spans="1:76" s="36" customFormat="1" ht="13.95" customHeight="1" thickBot="1">
      <c r="A163" s="81" t="s">
        <v>312</v>
      </c>
      <c r="B163" s="26">
        <v>10</v>
      </c>
      <c r="C163" s="61" t="s">
        <v>125</v>
      </c>
      <c r="D163" s="62" t="s">
        <v>111</v>
      </c>
      <c r="E163" s="62" t="s">
        <v>265</v>
      </c>
      <c r="F163" s="72"/>
      <c r="G163" s="72"/>
      <c r="H163" s="72">
        <v>10</v>
      </c>
      <c r="I163" s="72"/>
      <c r="J163" s="72"/>
      <c r="K163" s="72"/>
      <c r="L163" s="126"/>
      <c r="M163" s="65" t="e">
        <f>#REF!</f>
        <v>#REF!</v>
      </c>
      <c r="N163" s="65" t="e">
        <f>#REF!</f>
        <v>#REF!</v>
      </c>
      <c r="O163" s="65" t="e">
        <f>#REF!</f>
        <v>#REF!</v>
      </c>
      <c r="P163" s="65" t="e">
        <f>#REF!</f>
        <v>#REF!</v>
      </c>
      <c r="Q163" s="65" t="e">
        <f>#REF!</f>
        <v>#REF!</v>
      </c>
      <c r="R163" s="65" t="e">
        <f>#REF!</f>
        <v>#REF!</v>
      </c>
      <c r="S163" s="65" t="e">
        <f>#REF!</f>
        <v>#REF!</v>
      </c>
      <c r="T163" s="65" t="e">
        <f>#REF!</f>
        <v>#REF!</v>
      </c>
      <c r="U163" s="65" t="e">
        <f>#REF!</f>
        <v>#REF!</v>
      </c>
      <c r="V163" s="65" t="e">
        <f>#REF!</f>
        <v>#REF!</v>
      </c>
      <c r="W163" s="65" t="e">
        <f>#REF!</f>
        <v>#REF!</v>
      </c>
      <c r="X163" s="65" t="e">
        <f>#REF!</f>
        <v>#REF!</v>
      </c>
      <c r="Y163" s="65" t="e">
        <f>#REF!</f>
        <v>#REF!</v>
      </c>
      <c r="Z163" s="65" t="e">
        <f>#REF!</f>
        <v>#REF!</v>
      </c>
      <c r="AA163" s="65" t="e">
        <f>#REF!</f>
        <v>#REF!</v>
      </c>
      <c r="AB163" s="65" t="e">
        <f>#REF!</f>
        <v>#REF!</v>
      </c>
      <c r="AC163" s="76">
        <v>72.5</v>
      </c>
      <c r="AD163" s="106" t="e">
        <f t="shared" si="79"/>
        <v>#REF!</v>
      </c>
      <c r="AE163" s="91">
        <v>2.76</v>
      </c>
      <c r="AF163" s="88">
        <v>3.0507142857142857</v>
      </c>
      <c r="AG163" s="89" t="e">
        <f t="shared" si="80"/>
        <v>#REF!</v>
      </c>
      <c r="AH163" s="36" t="e">
        <f t="shared" si="81"/>
        <v>#REF!</v>
      </c>
      <c r="AI163" s="36">
        <f>VLOOKUP(A163,'base vis'!C:I,7,0)</f>
        <v>0</v>
      </c>
      <c r="AJ163" s="36">
        <f>VLOOKUP($A163,'base vis'!C:J,8,0)</f>
        <v>7</v>
      </c>
      <c r="AK163" s="36">
        <f>VLOOKUP($A163,'base vis'!C:K,9,0)</f>
        <v>3</v>
      </c>
      <c r="AL163" s="36">
        <f>VLOOKUP($A163,'base vis'!C:L,10,0)</f>
        <v>0</v>
      </c>
      <c r="AM163" s="36">
        <f>VLOOKUP($A163,'base vis'!C:M,11,0)</f>
        <v>0</v>
      </c>
      <c r="AN163" s="36">
        <f>VLOOKUP($A163,'base vis'!C:N,12,0)</f>
        <v>0</v>
      </c>
      <c r="AO163" s="36">
        <f>VLOOKUP($A163,'base vis'!C:O,13,0)</f>
        <v>0</v>
      </c>
      <c r="AP163" s="36">
        <f>VLOOKUP($A163,'base vis'!C:P,14,0)</f>
        <v>0</v>
      </c>
      <c r="AQ163" s="36">
        <f>VLOOKUP($A163,'base vis'!C:Q,15,0)</f>
        <v>0</v>
      </c>
      <c r="AR163" s="36">
        <f>VLOOKUP($A163,'base vis'!C:R,16,0)</f>
        <v>0</v>
      </c>
      <c r="AS163" s="36">
        <f>VLOOKUP($A163,'base vis'!C:S,17,0)</f>
        <v>0</v>
      </c>
      <c r="AT163" s="36">
        <f>VLOOKUP($A163,'base vis'!C:T,18,0)</f>
        <v>0</v>
      </c>
      <c r="AU163" s="36">
        <f>VLOOKUP($A163,'base vis'!C:U,19,0)</f>
        <v>0</v>
      </c>
      <c r="AV163" s="36">
        <f>VLOOKUP($A163,'base vis'!C:V,20,0)</f>
        <v>0</v>
      </c>
      <c r="AW163" s="36">
        <f>VLOOKUP($A163,'base vis'!C:W,21,0)</f>
        <v>0</v>
      </c>
      <c r="AX163" s="36">
        <f>VLOOKUP($A163,'base vis'!C:X,22,0)</f>
        <v>0</v>
      </c>
      <c r="AY163" s="36">
        <f>VLOOKUP($A163,'base vis'!C:Y,23,0)</f>
        <v>0</v>
      </c>
      <c r="AZ163" s="36">
        <f>VLOOKUP($A163,'base vis'!C:E,3,0)</f>
        <v>0</v>
      </c>
      <c r="BA163" s="36">
        <f>VLOOKUP($A163,'base vis'!C:F,4,0)</f>
        <v>0</v>
      </c>
      <c r="BB163" s="36">
        <f>VLOOKUP($A163,'base vis'!C:G,5,0)</f>
        <v>0</v>
      </c>
      <c r="BC163" s="36">
        <f>VLOOKUP($A163,'base vis'!C:H,6,0)</f>
        <v>0</v>
      </c>
      <c r="BD163" s="36" t="e">
        <f t="shared" si="41"/>
        <v>#REF!</v>
      </c>
      <c r="BE163" s="36" t="e">
        <f t="shared" si="59"/>
        <v>#REF!</v>
      </c>
      <c r="BF163" s="36" t="e">
        <f t="shared" si="60"/>
        <v>#REF!</v>
      </c>
      <c r="BG163" s="36" t="e">
        <f t="shared" si="61"/>
        <v>#REF!</v>
      </c>
      <c r="BH163" s="36" t="e">
        <f t="shared" si="62"/>
        <v>#REF!</v>
      </c>
      <c r="BI163" s="36" t="e">
        <f t="shared" si="63"/>
        <v>#REF!</v>
      </c>
      <c r="BJ163" s="36" t="e">
        <f t="shared" si="64"/>
        <v>#REF!</v>
      </c>
      <c r="BK163" s="36" t="e">
        <f t="shared" si="65"/>
        <v>#REF!</v>
      </c>
      <c r="BL163" s="36" t="e">
        <f t="shared" si="66"/>
        <v>#REF!</v>
      </c>
      <c r="BM163" s="36" t="e">
        <f t="shared" si="67"/>
        <v>#REF!</v>
      </c>
      <c r="BN163" s="36" t="e">
        <f t="shared" si="68"/>
        <v>#REF!</v>
      </c>
      <c r="BO163" s="36" t="e">
        <f t="shared" si="69"/>
        <v>#REF!</v>
      </c>
      <c r="BP163" s="36" t="e">
        <f t="shared" si="70"/>
        <v>#REF!</v>
      </c>
      <c r="BQ163" s="36" t="e">
        <f t="shared" si="71"/>
        <v>#REF!</v>
      </c>
      <c r="BR163" s="36" t="e">
        <f t="shared" si="72"/>
        <v>#REF!</v>
      </c>
      <c r="BS163" s="36" t="e">
        <f t="shared" si="73"/>
        <v>#REF!</v>
      </c>
      <c r="BT163" s="36" t="e">
        <f t="shared" si="74"/>
        <v>#REF!</v>
      </c>
      <c r="BU163" s="36" t="e">
        <f t="shared" si="75"/>
        <v>#REF!</v>
      </c>
      <c r="BV163" s="36" t="e">
        <f t="shared" si="76"/>
        <v>#REF!</v>
      </c>
      <c r="BW163" s="36" t="e">
        <f t="shared" si="77"/>
        <v>#REF!</v>
      </c>
      <c r="BX163" s="36" t="e">
        <f t="shared" si="78"/>
        <v>#REF!</v>
      </c>
    </row>
    <row r="164" spans="1:76" s="36" customFormat="1" ht="13.95" customHeight="1" thickBot="1">
      <c r="A164" s="81" t="s">
        <v>1376</v>
      </c>
      <c r="B164" s="26">
        <v>10</v>
      </c>
      <c r="C164" s="61" t="s">
        <v>91</v>
      </c>
      <c r="D164" s="62" t="s">
        <v>111</v>
      </c>
      <c r="E164" s="62" t="s">
        <v>265</v>
      </c>
      <c r="F164" s="72"/>
      <c r="G164" s="72"/>
      <c r="H164" s="72"/>
      <c r="I164" s="72">
        <v>10</v>
      </c>
      <c r="J164" s="72"/>
      <c r="K164" s="72"/>
      <c r="L164" s="126"/>
      <c r="M164" s="65" t="e">
        <f>#REF!</f>
        <v>#REF!</v>
      </c>
      <c r="N164" s="65" t="e">
        <f>#REF!</f>
        <v>#REF!</v>
      </c>
      <c r="O164" s="65" t="e">
        <f>#REF!</f>
        <v>#REF!</v>
      </c>
      <c r="P164" s="65" t="e">
        <f>#REF!</f>
        <v>#REF!</v>
      </c>
      <c r="Q164" s="65" t="e">
        <f>#REF!</f>
        <v>#REF!</v>
      </c>
      <c r="R164" s="65" t="e">
        <f>#REF!</f>
        <v>#REF!</v>
      </c>
      <c r="S164" s="65" t="e">
        <f>#REF!</f>
        <v>#REF!</v>
      </c>
      <c r="T164" s="65" t="e">
        <f>#REF!</f>
        <v>#REF!</v>
      </c>
      <c r="U164" s="65" t="e">
        <f>#REF!</f>
        <v>#REF!</v>
      </c>
      <c r="V164" s="65" t="e">
        <f>#REF!</f>
        <v>#REF!</v>
      </c>
      <c r="W164" s="65" t="e">
        <f>#REF!</f>
        <v>#REF!</v>
      </c>
      <c r="X164" s="65" t="e">
        <f>#REF!</f>
        <v>#REF!</v>
      </c>
      <c r="Y164" s="65" t="e">
        <f>#REF!</f>
        <v>#REF!</v>
      </c>
      <c r="Z164" s="65" t="e">
        <f>#REF!</f>
        <v>#REF!</v>
      </c>
      <c r="AA164" s="65" t="e">
        <f>#REF!</f>
        <v>#REF!</v>
      </c>
      <c r="AB164" s="65" t="e">
        <f>#REF!</f>
        <v>#REF!</v>
      </c>
      <c r="AC164" s="76">
        <v>75</v>
      </c>
      <c r="AD164" s="106" t="e">
        <f t="shared" si="79"/>
        <v>#REF!</v>
      </c>
      <c r="AE164" s="91">
        <v>3.24</v>
      </c>
      <c r="AF164" s="88">
        <v>3.4</v>
      </c>
      <c r="AG164" s="89" t="e">
        <f t="shared" si="80"/>
        <v>#REF!</v>
      </c>
      <c r="AH164" s="36" t="e">
        <f t="shared" si="81"/>
        <v>#REF!</v>
      </c>
      <c r="AI164" s="36">
        <f>VLOOKUP(A164,'base vis'!C:I,7,0)</f>
        <v>0</v>
      </c>
      <c r="AJ164" s="36">
        <f>VLOOKUP($A164,'base vis'!C:J,8,0)</f>
        <v>0</v>
      </c>
      <c r="AK164" s="36">
        <f>VLOOKUP($A164,'base vis'!C:K,9,0)</f>
        <v>9</v>
      </c>
      <c r="AL164" s="36">
        <f>VLOOKUP($A164,'base vis'!C:L,10,0)</f>
        <v>1</v>
      </c>
      <c r="AM164" s="36">
        <f>VLOOKUP($A164,'base vis'!C:M,11,0)</f>
        <v>0</v>
      </c>
      <c r="AN164" s="36">
        <f>VLOOKUP($A164,'base vis'!C:N,12,0)</f>
        <v>0</v>
      </c>
      <c r="AO164" s="36">
        <f>VLOOKUP($A164,'base vis'!C:O,13,0)</f>
        <v>0</v>
      </c>
      <c r="AP164" s="36">
        <f>VLOOKUP($A164,'base vis'!C:P,14,0)</f>
        <v>0</v>
      </c>
      <c r="AQ164" s="36">
        <f>VLOOKUP($A164,'base vis'!C:Q,15,0)</f>
        <v>0</v>
      </c>
      <c r="AR164" s="36">
        <f>VLOOKUP($A164,'base vis'!C:R,16,0)</f>
        <v>0</v>
      </c>
      <c r="AS164" s="36">
        <f>VLOOKUP($A164,'base vis'!C:S,17,0)</f>
        <v>0</v>
      </c>
      <c r="AT164" s="36">
        <f>VLOOKUP($A164,'base vis'!C:T,18,0)</f>
        <v>0</v>
      </c>
      <c r="AU164" s="36">
        <f>VLOOKUP($A164,'base vis'!C:U,19,0)</f>
        <v>0</v>
      </c>
      <c r="AV164" s="36">
        <f>VLOOKUP($A164,'base vis'!C:V,20,0)</f>
        <v>0</v>
      </c>
      <c r="AW164" s="36">
        <f>VLOOKUP($A164,'base vis'!C:W,21,0)</f>
        <v>0</v>
      </c>
      <c r="AX164" s="36">
        <f>VLOOKUP($A164,'base vis'!C:X,22,0)</f>
        <v>0</v>
      </c>
      <c r="AY164" s="36">
        <f>VLOOKUP($A164,'base vis'!C:Y,23,0)</f>
        <v>0</v>
      </c>
      <c r="AZ164" s="36">
        <f>VLOOKUP($A164,'base vis'!C:E,3,0)</f>
        <v>0</v>
      </c>
      <c r="BA164" s="36">
        <f>VLOOKUP($A164,'base vis'!C:F,4,0)</f>
        <v>10</v>
      </c>
      <c r="BB164" s="36">
        <f>VLOOKUP($A164,'base vis'!C:G,5,0)</f>
        <v>0</v>
      </c>
      <c r="BC164" s="36">
        <f>VLOOKUP($A164,'base vis'!C:H,6,0)</f>
        <v>0</v>
      </c>
      <c r="BD164" s="36" t="e">
        <f t="shared" si="41"/>
        <v>#REF!</v>
      </c>
      <c r="BE164" s="36" t="e">
        <f t="shared" si="59"/>
        <v>#REF!</v>
      </c>
      <c r="BF164" s="36" t="e">
        <f t="shared" si="60"/>
        <v>#REF!</v>
      </c>
      <c r="BG164" s="36" t="e">
        <f t="shared" si="61"/>
        <v>#REF!</v>
      </c>
      <c r="BH164" s="36" t="e">
        <f t="shared" si="62"/>
        <v>#REF!</v>
      </c>
      <c r="BI164" s="36" t="e">
        <f t="shared" si="63"/>
        <v>#REF!</v>
      </c>
      <c r="BJ164" s="36" t="e">
        <f t="shared" si="64"/>
        <v>#REF!</v>
      </c>
      <c r="BK164" s="36" t="e">
        <f t="shared" si="65"/>
        <v>#REF!</v>
      </c>
      <c r="BL164" s="36" t="e">
        <f t="shared" si="66"/>
        <v>#REF!</v>
      </c>
      <c r="BM164" s="36" t="e">
        <f t="shared" si="67"/>
        <v>#REF!</v>
      </c>
      <c r="BN164" s="36" t="e">
        <f t="shared" si="68"/>
        <v>#REF!</v>
      </c>
      <c r="BO164" s="36" t="e">
        <f t="shared" si="69"/>
        <v>#REF!</v>
      </c>
      <c r="BP164" s="36" t="e">
        <f t="shared" si="70"/>
        <v>#REF!</v>
      </c>
      <c r="BQ164" s="36" t="e">
        <f t="shared" si="71"/>
        <v>#REF!</v>
      </c>
      <c r="BR164" s="36" t="e">
        <f t="shared" si="72"/>
        <v>#REF!</v>
      </c>
      <c r="BS164" s="36" t="e">
        <f t="shared" si="73"/>
        <v>#REF!</v>
      </c>
      <c r="BT164" s="36" t="e">
        <f t="shared" si="74"/>
        <v>#REF!</v>
      </c>
      <c r="BU164" s="36" t="e">
        <f t="shared" si="75"/>
        <v>#REF!</v>
      </c>
      <c r="BV164" s="36" t="e">
        <f t="shared" si="76"/>
        <v>#REF!</v>
      </c>
      <c r="BW164" s="36" t="e">
        <f t="shared" si="77"/>
        <v>#REF!</v>
      </c>
      <c r="BX164" s="36" t="e">
        <f t="shared" si="78"/>
        <v>#REF!</v>
      </c>
    </row>
    <row r="165" spans="1:76" s="36" customFormat="1" ht="13.95" customHeight="1" thickBot="1">
      <c r="A165" s="81" t="s">
        <v>313</v>
      </c>
      <c r="B165" s="26">
        <v>10</v>
      </c>
      <c r="C165" s="61" t="s">
        <v>91</v>
      </c>
      <c r="D165" s="62" t="s">
        <v>111</v>
      </c>
      <c r="E165" s="62" t="s">
        <v>265</v>
      </c>
      <c r="F165" s="72"/>
      <c r="G165" s="72"/>
      <c r="H165" s="72"/>
      <c r="I165" s="72">
        <v>10</v>
      </c>
      <c r="J165" s="72"/>
      <c r="K165" s="72"/>
      <c r="L165" s="126"/>
      <c r="M165" s="65" t="e">
        <f>#REF!</f>
        <v>#REF!</v>
      </c>
      <c r="N165" s="65" t="e">
        <f>#REF!</f>
        <v>#REF!</v>
      </c>
      <c r="O165" s="65" t="e">
        <f>#REF!</f>
        <v>#REF!</v>
      </c>
      <c r="P165" s="65" t="e">
        <f>#REF!</f>
        <v>#REF!</v>
      </c>
      <c r="Q165" s="65" t="e">
        <f>#REF!</f>
        <v>#REF!</v>
      </c>
      <c r="R165" s="65" t="e">
        <f>#REF!</f>
        <v>#REF!</v>
      </c>
      <c r="S165" s="65" t="e">
        <f>#REF!</f>
        <v>#REF!</v>
      </c>
      <c r="T165" s="65" t="e">
        <f>#REF!</f>
        <v>#REF!</v>
      </c>
      <c r="U165" s="65" t="e">
        <f>#REF!</f>
        <v>#REF!</v>
      </c>
      <c r="V165" s="65" t="e">
        <f>#REF!</f>
        <v>#REF!</v>
      </c>
      <c r="W165" s="65" t="e">
        <f>#REF!</f>
        <v>#REF!</v>
      </c>
      <c r="X165" s="65" t="e">
        <f>#REF!</f>
        <v>#REF!</v>
      </c>
      <c r="Y165" s="65" t="e">
        <f>#REF!</f>
        <v>#REF!</v>
      </c>
      <c r="Z165" s="65" t="e">
        <f>#REF!</f>
        <v>#REF!</v>
      </c>
      <c r="AA165" s="65" t="e">
        <f>#REF!</f>
        <v>#REF!</v>
      </c>
      <c r="AB165" s="65" t="e">
        <f>#REF!</f>
        <v>#REF!</v>
      </c>
      <c r="AC165" s="76">
        <v>87.5</v>
      </c>
      <c r="AD165" s="106" t="e">
        <f t="shared" si="79"/>
        <v>#REF!</v>
      </c>
      <c r="AE165" s="91">
        <v>4.66</v>
      </c>
      <c r="AF165" s="88">
        <v>5.0999999999999996</v>
      </c>
      <c r="AG165" s="89" t="e">
        <f t="shared" si="80"/>
        <v>#REF!</v>
      </c>
      <c r="AH165" s="36" t="e">
        <f t="shared" si="81"/>
        <v>#REF!</v>
      </c>
      <c r="AI165" s="36">
        <f>VLOOKUP(A165,'base vis'!C:I,7,0)</f>
        <v>0</v>
      </c>
      <c r="AJ165" s="36">
        <f>VLOOKUP($A165,'base vis'!C:J,8,0)</f>
        <v>0</v>
      </c>
      <c r="AK165" s="36">
        <f>VLOOKUP($A165,'base vis'!C:K,9,0)</f>
        <v>2</v>
      </c>
      <c r="AL165" s="36">
        <f>VLOOKUP($A165,'base vis'!C:L,10,0)</f>
        <v>7</v>
      </c>
      <c r="AM165" s="36">
        <f>VLOOKUP($A165,'base vis'!C:M,11,0)</f>
        <v>1</v>
      </c>
      <c r="AN165" s="36">
        <f>VLOOKUP($A165,'base vis'!C:N,12,0)</f>
        <v>0</v>
      </c>
      <c r="AO165" s="36">
        <f>VLOOKUP($A165,'base vis'!C:O,13,0)</f>
        <v>0</v>
      </c>
      <c r="AP165" s="36">
        <f>VLOOKUP($A165,'base vis'!C:P,14,0)</f>
        <v>0</v>
      </c>
      <c r="AQ165" s="36">
        <f>VLOOKUP($A165,'base vis'!C:Q,15,0)</f>
        <v>0</v>
      </c>
      <c r="AR165" s="36">
        <f>VLOOKUP($A165,'base vis'!C:R,16,0)</f>
        <v>0</v>
      </c>
      <c r="AS165" s="36">
        <f>VLOOKUP($A165,'base vis'!C:S,17,0)</f>
        <v>0</v>
      </c>
      <c r="AT165" s="36">
        <f>VLOOKUP($A165,'base vis'!C:T,18,0)</f>
        <v>0</v>
      </c>
      <c r="AU165" s="36">
        <f>VLOOKUP($A165,'base vis'!C:U,19,0)</f>
        <v>0</v>
      </c>
      <c r="AV165" s="36">
        <f>VLOOKUP($A165,'base vis'!C:V,20,0)</f>
        <v>0</v>
      </c>
      <c r="AW165" s="36">
        <f>VLOOKUP($A165,'base vis'!C:W,21,0)</f>
        <v>0</v>
      </c>
      <c r="AX165" s="36">
        <f>VLOOKUP($A165,'base vis'!C:X,22,0)</f>
        <v>0</v>
      </c>
      <c r="AY165" s="36">
        <f>VLOOKUP($A165,'base vis'!C:Y,23,0)</f>
        <v>0</v>
      </c>
      <c r="AZ165" s="36">
        <f>VLOOKUP($A165,'base vis'!C:E,3,0)</f>
        <v>10</v>
      </c>
      <c r="BA165" s="36">
        <f>VLOOKUP($A165,'base vis'!C:F,4,0)</f>
        <v>0</v>
      </c>
      <c r="BB165" s="36">
        <f>VLOOKUP($A165,'base vis'!C:G,5,0)</f>
        <v>0</v>
      </c>
      <c r="BC165" s="36">
        <f>VLOOKUP($A165,'base vis'!C:H,6,0)</f>
        <v>0</v>
      </c>
      <c r="BD165" s="36" t="e">
        <f t="shared" si="41"/>
        <v>#REF!</v>
      </c>
      <c r="BE165" s="36" t="e">
        <f t="shared" si="59"/>
        <v>#REF!</v>
      </c>
      <c r="BF165" s="36" t="e">
        <f t="shared" si="60"/>
        <v>#REF!</v>
      </c>
      <c r="BG165" s="36" t="e">
        <f t="shared" si="61"/>
        <v>#REF!</v>
      </c>
      <c r="BH165" s="36" t="e">
        <f t="shared" si="62"/>
        <v>#REF!</v>
      </c>
      <c r="BI165" s="36" t="e">
        <f t="shared" si="63"/>
        <v>#REF!</v>
      </c>
      <c r="BJ165" s="36" t="e">
        <f t="shared" si="64"/>
        <v>#REF!</v>
      </c>
      <c r="BK165" s="36" t="e">
        <f t="shared" si="65"/>
        <v>#REF!</v>
      </c>
      <c r="BL165" s="36" t="e">
        <f t="shared" si="66"/>
        <v>#REF!</v>
      </c>
      <c r="BM165" s="36" t="e">
        <f t="shared" si="67"/>
        <v>#REF!</v>
      </c>
      <c r="BN165" s="36" t="e">
        <f t="shared" si="68"/>
        <v>#REF!</v>
      </c>
      <c r="BO165" s="36" t="e">
        <f t="shared" si="69"/>
        <v>#REF!</v>
      </c>
      <c r="BP165" s="36" t="e">
        <f t="shared" si="70"/>
        <v>#REF!</v>
      </c>
      <c r="BQ165" s="36" t="e">
        <f t="shared" si="71"/>
        <v>#REF!</v>
      </c>
      <c r="BR165" s="36" t="e">
        <f t="shared" si="72"/>
        <v>#REF!</v>
      </c>
      <c r="BS165" s="36" t="e">
        <f t="shared" si="73"/>
        <v>#REF!</v>
      </c>
      <c r="BT165" s="36" t="e">
        <f t="shared" si="74"/>
        <v>#REF!</v>
      </c>
      <c r="BU165" s="36" t="e">
        <f t="shared" si="75"/>
        <v>#REF!</v>
      </c>
      <c r="BV165" s="36" t="e">
        <f t="shared" si="76"/>
        <v>#REF!</v>
      </c>
      <c r="BW165" s="36" t="e">
        <f t="shared" si="77"/>
        <v>#REF!</v>
      </c>
      <c r="BX165" s="36" t="e">
        <f t="shared" si="78"/>
        <v>#REF!</v>
      </c>
    </row>
    <row r="166" spans="1:76" s="36" customFormat="1" ht="13.95" customHeight="1" thickBot="1">
      <c r="A166" s="81" t="s">
        <v>1377</v>
      </c>
      <c r="B166" s="26">
        <v>10</v>
      </c>
      <c r="C166" s="61" t="s">
        <v>208</v>
      </c>
      <c r="D166" s="62" t="s">
        <v>111</v>
      </c>
      <c r="E166" s="62" t="s">
        <v>265</v>
      </c>
      <c r="F166" s="72"/>
      <c r="G166" s="72"/>
      <c r="H166" s="72"/>
      <c r="I166" s="72">
        <v>10</v>
      </c>
      <c r="J166" s="72"/>
      <c r="K166" s="72"/>
      <c r="L166" s="126"/>
      <c r="M166" s="65" t="e">
        <f>#REF!</f>
        <v>#REF!</v>
      </c>
      <c r="N166" s="65" t="e">
        <f>#REF!</f>
        <v>#REF!</v>
      </c>
      <c r="O166" s="65" t="e">
        <f>#REF!</f>
        <v>#REF!</v>
      </c>
      <c r="P166" s="65" t="e">
        <f>#REF!</f>
        <v>#REF!</v>
      </c>
      <c r="Q166" s="65" t="e">
        <f>#REF!</f>
        <v>#REF!</v>
      </c>
      <c r="R166" s="65" t="e">
        <f>#REF!</f>
        <v>#REF!</v>
      </c>
      <c r="S166" s="65" t="e">
        <f>#REF!</f>
        <v>#REF!</v>
      </c>
      <c r="T166" s="65" t="e">
        <f>#REF!</f>
        <v>#REF!</v>
      </c>
      <c r="U166" s="65" t="e">
        <f>#REF!</f>
        <v>#REF!</v>
      </c>
      <c r="V166" s="65" t="e">
        <f>#REF!</f>
        <v>#REF!</v>
      </c>
      <c r="W166" s="65" t="e">
        <f>#REF!</f>
        <v>#REF!</v>
      </c>
      <c r="X166" s="65" t="e">
        <f>#REF!</f>
        <v>#REF!</v>
      </c>
      <c r="Y166" s="65" t="e">
        <f>#REF!</f>
        <v>#REF!</v>
      </c>
      <c r="Z166" s="65" t="e">
        <f>#REF!</f>
        <v>#REF!</v>
      </c>
      <c r="AA166" s="65" t="e">
        <f>#REF!</f>
        <v>#REF!</v>
      </c>
      <c r="AB166" s="65" t="e">
        <f>#REF!</f>
        <v>#REF!</v>
      </c>
      <c r="AC166" s="76">
        <v>87.5</v>
      </c>
      <c r="AD166" s="106" t="e">
        <f t="shared" si="79"/>
        <v>#REF!</v>
      </c>
      <c r="AE166" s="91">
        <v>4.68</v>
      </c>
      <c r="AF166" s="88">
        <v>5.0999999999999996</v>
      </c>
      <c r="AG166" s="89" t="e">
        <f t="shared" si="80"/>
        <v>#REF!</v>
      </c>
      <c r="AH166" s="36" t="e">
        <f t="shared" si="81"/>
        <v>#REF!</v>
      </c>
      <c r="AI166" s="36">
        <f>VLOOKUP(A166,'base vis'!C:I,7,0)</f>
        <v>0</v>
      </c>
      <c r="AJ166" s="36">
        <f>VLOOKUP($A166,'base vis'!C:J,8,0)</f>
        <v>0</v>
      </c>
      <c r="AK166" s="36">
        <f>VLOOKUP($A166,'base vis'!C:K,9,0)</f>
        <v>4</v>
      </c>
      <c r="AL166" s="36">
        <f>VLOOKUP($A166,'base vis'!C:L,10,0)</f>
        <v>6</v>
      </c>
      <c r="AM166" s="36">
        <f>VLOOKUP($A166,'base vis'!C:M,11,0)</f>
        <v>0</v>
      </c>
      <c r="AN166" s="36">
        <f>VLOOKUP($A166,'base vis'!C:N,12,0)</f>
        <v>0</v>
      </c>
      <c r="AO166" s="36">
        <f>VLOOKUP($A166,'base vis'!C:O,13,0)</f>
        <v>0</v>
      </c>
      <c r="AP166" s="36">
        <f>VLOOKUP($A166,'base vis'!C:P,14,0)</f>
        <v>0</v>
      </c>
      <c r="AQ166" s="36">
        <f>VLOOKUP($A166,'base vis'!C:Q,15,0)</f>
        <v>0</v>
      </c>
      <c r="AR166" s="36">
        <f>VLOOKUP($A166,'base vis'!C:R,16,0)</f>
        <v>0</v>
      </c>
      <c r="AS166" s="36">
        <f>VLOOKUP($A166,'base vis'!C:S,17,0)</f>
        <v>0</v>
      </c>
      <c r="AT166" s="36">
        <f>VLOOKUP($A166,'base vis'!C:T,18,0)</f>
        <v>0</v>
      </c>
      <c r="AU166" s="36">
        <f>VLOOKUP($A166,'base vis'!C:U,19,0)</f>
        <v>0</v>
      </c>
      <c r="AV166" s="36">
        <f>VLOOKUP($A166,'base vis'!C:V,20,0)</f>
        <v>0</v>
      </c>
      <c r="AW166" s="36">
        <f>VLOOKUP($A166,'base vis'!C:W,21,0)</f>
        <v>0</v>
      </c>
      <c r="AX166" s="36">
        <f>VLOOKUP($A166,'base vis'!C:X,22,0)</f>
        <v>0</v>
      </c>
      <c r="AY166" s="36">
        <f>VLOOKUP($A166,'base vis'!C:Y,23,0)</f>
        <v>0</v>
      </c>
      <c r="AZ166" s="36">
        <f>VLOOKUP($A166,'base vis'!C:E,3,0)</f>
        <v>0</v>
      </c>
      <c r="BA166" s="36">
        <f>VLOOKUP($A166,'base vis'!C:F,4,0)</f>
        <v>10</v>
      </c>
      <c r="BB166" s="36">
        <f>VLOOKUP($A166,'base vis'!C:G,5,0)</f>
        <v>0</v>
      </c>
      <c r="BC166" s="36">
        <f>VLOOKUP($A166,'base vis'!C:H,6,0)</f>
        <v>0</v>
      </c>
      <c r="BD166" s="36" t="e">
        <f t="shared" si="41"/>
        <v>#REF!</v>
      </c>
      <c r="BE166" s="36" t="e">
        <f t="shared" si="59"/>
        <v>#REF!</v>
      </c>
      <c r="BF166" s="36" t="e">
        <f t="shared" si="60"/>
        <v>#REF!</v>
      </c>
      <c r="BG166" s="36" t="e">
        <f t="shared" si="61"/>
        <v>#REF!</v>
      </c>
      <c r="BH166" s="36" t="e">
        <f t="shared" si="62"/>
        <v>#REF!</v>
      </c>
      <c r="BI166" s="36" t="e">
        <f t="shared" si="63"/>
        <v>#REF!</v>
      </c>
      <c r="BJ166" s="36" t="e">
        <f t="shared" si="64"/>
        <v>#REF!</v>
      </c>
      <c r="BK166" s="36" t="e">
        <f t="shared" si="65"/>
        <v>#REF!</v>
      </c>
      <c r="BL166" s="36" t="e">
        <f t="shared" si="66"/>
        <v>#REF!</v>
      </c>
      <c r="BM166" s="36" t="e">
        <f t="shared" si="67"/>
        <v>#REF!</v>
      </c>
      <c r="BN166" s="36" t="e">
        <f t="shared" si="68"/>
        <v>#REF!</v>
      </c>
      <c r="BO166" s="36" t="e">
        <f t="shared" si="69"/>
        <v>#REF!</v>
      </c>
      <c r="BP166" s="36" t="e">
        <f t="shared" si="70"/>
        <v>#REF!</v>
      </c>
      <c r="BQ166" s="36" t="e">
        <f t="shared" si="71"/>
        <v>#REF!</v>
      </c>
      <c r="BR166" s="36" t="e">
        <f t="shared" si="72"/>
        <v>#REF!</v>
      </c>
      <c r="BS166" s="36" t="e">
        <f t="shared" si="73"/>
        <v>#REF!</v>
      </c>
      <c r="BT166" s="36" t="e">
        <f t="shared" si="74"/>
        <v>#REF!</v>
      </c>
      <c r="BU166" s="36" t="e">
        <f t="shared" si="75"/>
        <v>#REF!</v>
      </c>
      <c r="BV166" s="36" t="e">
        <f t="shared" si="76"/>
        <v>#REF!</v>
      </c>
      <c r="BW166" s="36" t="e">
        <f t="shared" si="77"/>
        <v>#REF!</v>
      </c>
      <c r="BX166" s="36" t="e">
        <f t="shared" si="78"/>
        <v>#REF!</v>
      </c>
    </row>
    <row r="167" spans="1:76" s="36" customFormat="1" ht="13.95" customHeight="1" thickBot="1">
      <c r="A167" s="81" t="s">
        <v>314</v>
      </c>
      <c r="B167" s="26">
        <v>10</v>
      </c>
      <c r="C167" s="61" t="s">
        <v>91</v>
      </c>
      <c r="D167" s="62" t="s">
        <v>111</v>
      </c>
      <c r="E167" s="62" t="s">
        <v>265</v>
      </c>
      <c r="F167" s="72"/>
      <c r="G167" s="72"/>
      <c r="H167" s="72"/>
      <c r="I167" s="72">
        <v>10</v>
      </c>
      <c r="J167" s="72"/>
      <c r="K167" s="72"/>
      <c r="L167" s="126"/>
      <c r="M167" s="65" t="e">
        <f>#REF!</f>
        <v>#REF!</v>
      </c>
      <c r="N167" s="65" t="e">
        <f>#REF!</f>
        <v>#REF!</v>
      </c>
      <c r="O167" s="65" t="e">
        <f>#REF!</f>
        <v>#REF!</v>
      </c>
      <c r="P167" s="65" t="e">
        <f>#REF!</f>
        <v>#REF!</v>
      </c>
      <c r="Q167" s="65" t="e">
        <f>#REF!</f>
        <v>#REF!</v>
      </c>
      <c r="R167" s="65" t="e">
        <f>#REF!</f>
        <v>#REF!</v>
      </c>
      <c r="S167" s="65" t="e">
        <f>#REF!</f>
        <v>#REF!</v>
      </c>
      <c r="T167" s="65" t="e">
        <f>#REF!</f>
        <v>#REF!</v>
      </c>
      <c r="U167" s="65" t="e">
        <f>#REF!</f>
        <v>#REF!</v>
      </c>
      <c r="V167" s="65" t="e">
        <f>#REF!</f>
        <v>#REF!</v>
      </c>
      <c r="W167" s="65" t="e">
        <f>#REF!</f>
        <v>#REF!</v>
      </c>
      <c r="X167" s="65" t="e">
        <f>#REF!</f>
        <v>#REF!</v>
      </c>
      <c r="Y167" s="65" t="e">
        <f>#REF!</f>
        <v>#REF!</v>
      </c>
      <c r="Z167" s="65" t="e">
        <f>#REF!</f>
        <v>#REF!</v>
      </c>
      <c r="AA167" s="65" t="e">
        <f>#REF!</f>
        <v>#REF!</v>
      </c>
      <c r="AB167" s="65" t="e">
        <f>#REF!</f>
        <v>#REF!</v>
      </c>
      <c r="AC167" s="76">
        <v>87.5</v>
      </c>
      <c r="AD167" s="106" t="e">
        <f t="shared" si="79"/>
        <v>#REF!</v>
      </c>
      <c r="AE167" s="91">
        <v>4.78</v>
      </c>
      <c r="AF167" s="88">
        <v>5.1210000000000004</v>
      </c>
      <c r="AG167" s="89" t="e">
        <f t="shared" si="80"/>
        <v>#REF!</v>
      </c>
      <c r="AH167" s="36" t="e">
        <f t="shared" si="81"/>
        <v>#REF!</v>
      </c>
      <c r="AI167" s="36">
        <f>VLOOKUP(A167,'base vis'!C:I,7,0)</f>
        <v>0</v>
      </c>
      <c r="AJ167" s="36">
        <f>VLOOKUP($A167,'base vis'!C:J,8,0)</f>
        <v>0</v>
      </c>
      <c r="AK167" s="36">
        <f>VLOOKUP($A167,'base vis'!C:K,9,0)</f>
        <v>3</v>
      </c>
      <c r="AL167" s="36">
        <f>VLOOKUP($A167,'base vis'!C:L,10,0)</f>
        <v>4</v>
      </c>
      <c r="AM167" s="36">
        <f>VLOOKUP($A167,'base vis'!C:M,11,0)</f>
        <v>3</v>
      </c>
      <c r="AN167" s="36">
        <f>VLOOKUP($A167,'base vis'!C:N,12,0)</f>
        <v>0</v>
      </c>
      <c r="AO167" s="36">
        <f>VLOOKUP($A167,'base vis'!C:O,13,0)</f>
        <v>0</v>
      </c>
      <c r="AP167" s="36">
        <f>VLOOKUP($A167,'base vis'!C:P,14,0)</f>
        <v>0</v>
      </c>
      <c r="AQ167" s="36">
        <f>VLOOKUP($A167,'base vis'!C:Q,15,0)</f>
        <v>0</v>
      </c>
      <c r="AR167" s="36">
        <f>VLOOKUP($A167,'base vis'!C:R,16,0)</f>
        <v>0</v>
      </c>
      <c r="AS167" s="36">
        <f>VLOOKUP($A167,'base vis'!C:S,17,0)</f>
        <v>0</v>
      </c>
      <c r="AT167" s="36">
        <f>VLOOKUP($A167,'base vis'!C:T,18,0)</f>
        <v>0</v>
      </c>
      <c r="AU167" s="36">
        <f>VLOOKUP($A167,'base vis'!C:U,19,0)</f>
        <v>0</v>
      </c>
      <c r="AV167" s="36">
        <f>VLOOKUP($A167,'base vis'!C:V,20,0)</f>
        <v>0</v>
      </c>
      <c r="AW167" s="36">
        <f>VLOOKUP($A167,'base vis'!C:W,21,0)</f>
        <v>0</v>
      </c>
      <c r="AX167" s="36">
        <f>VLOOKUP($A167,'base vis'!C:X,22,0)</f>
        <v>0</v>
      </c>
      <c r="AY167" s="36">
        <f>VLOOKUP($A167,'base vis'!C:Y,23,0)</f>
        <v>0</v>
      </c>
      <c r="AZ167" s="36">
        <f>VLOOKUP($A167,'base vis'!C:E,3,0)</f>
        <v>10</v>
      </c>
      <c r="BA167" s="36">
        <f>VLOOKUP($A167,'base vis'!C:F,4,0)</f>
        <v>0</v>
      </c>
      <c r="BB167" s="36">
        <f>VLOOKUP($A167,'base vis'!C:G,5,0)</f>
        <v>0</v>
      </c>
      <c r="BC167" s="36">
        <f>VLOOKUP($A167,'base vis'!C:H,6,0)</f>
        <v>0</v>
      </c>
      <c r="BD167" s="36" t="e">
        <f t="shared" si="41"/>
        <v>#REF!</v>
      </c>
      <c r="BE167" s="36" t="e">
        <f t="shared" si="59"/>
        <v>#REF!</v>
      </c>
      <c r="BF167" s="36" t="e">
        <f t="shared" si="60"/>
        <v>#REF!</v>
      </c>
      <c r="BG167" s="36" t="e">
        <f t="shared" si="61"/>
        <v>#REF!</v>
      </c>
      <c r="BH167" s="36" t="e">
        <f t="shared" si="62"/>
        <v>#REF!</v>
      </c>
      <c r="BI167" s="36" t="e">
        <f t="shared" si="63"/>
        <v>#REF!</v>
      </c>
      <c r="BJ167" s="36" t="e">
        <f t="shared" si="64"/>
        <v>#REF!</v>
      </c>
      <c r="BK167" s="36" t="e">
        <f t="shared" si="65"/>
        <v>#REF!</v>
      </c>
      <c r="BL167" s="36" t="e">
        <f t="shared" si="66"/>
        <v>#REF!</v>
      </c>
      <c r="BM167" s="36" t="e">
        <f t="shared" si="67"/>
        <v>#REF!</v>
      </c>
      <c r="BN167" s="36" t="e">
        <f t="shared" si="68"/>
        <v>#REF!</v>
      </c>
      <c r="BO167" s="36" t="e">
        <f t="shared" si="69"/>
        <v>#REF!</v>
      </c>
      <c r="BP167" s="36" t="e">
        <f t="shared" si="70"/>
        <v>#REF!</v>
      </c>
      <c r="BQ167" s="36" t="e">
        <f t="shared" si="71"/>
        <v>#REF!</v>
      </c>
      <c r="BR167" s="36" t="e">
        <f t="shared" si="72"/>
        <v>#REF!</v>
      </c>
      <c r="BS167" s="36" t="e">
        <f t="shared" si="73"/>
        <v>#REF!</v>
      </c>
      <c r="BT167" s="36" t="e">
        <f t="shared" si="74"/>
        <v>#REF!</v>
      </c>
      <c r="BU167" s="36" t="e">
        <f t="shared" si="75"/>
        <v>#REF!</v>
      </c>
      <c r="BV167" s="36" t="e">
        <f t="shared" si="76"/>
        <v>#REF!</v>
      </c>
      <c r="BW167" s="36" t="e">
        <f t="shared" si="77"/>
        <v>#REF!</v>
      </c>
      <c r="BX167" s="36" t="e">
        <f t="shared" si="78"/>
        <v>#REF!</v>
      </c>
    </row>
    <row r="168" spans="1:76" s="36" customFormat="1" ht="13.95" customHeight="1" thickBot="1">
      <c r="A168" s="81" t="s">
        <v>315</v>
      </c>
      <c r="B168" s="26">
        <v>10</v>
      </c>
      <c r="C168" s="61" t="s">
        <v>208</v>
      </c>
      <c r="D168" s="62" t="s">
        <v>111</v>
      </c>
      <c r="E168" s="62" t="s">
        <v>265</v>
      </c>
      <c r="F168" s="72"/>
      <c r="G168" s="72"/>
      <c r="H168" s="72"/>
      <c r="I168" s="72">
        <v>10</v>
      </c>
      <c r="J168" s="72"/>
      <c r="K168" s="72"/>
      <c r="L168" s="126"/>
      <c r="M168" s="65" t="e">
        <f>#REF!</f>
        <v>#REF!</v>
      </c>
      <c r="N168" s="65" t="e">
        <f>#REF!</f>
        <v>#REF!</v>
      </c>
      <c r="O168" s="65" t="e">
        <f>#REF!</f>
        <v>#REF!</v>
      </c>
      <c r="P168" s="65" t="e">
        <f>#REF!</f>
        <v>#REF!</v>
      </c>
      <c r="Q168" s="65" t="e">
        <f>#REF!</f>
        <v>#REF!</v>
      </c>
      <c r="R168" s="65" t="e">
        <f>#REF!</f>
        <v>#REF!</v>
      </c>
      <c r="S168" s="65" t="e">
        <f>#REF!</f>
        <v>#REF!</v>
      </c>
      <c r="T168" s="65" t="e">
        <f>#REF!</f>
        <v>#REF!</v>
      </c>
      <c r="U168" s="65" t="e">
        <f>#REF!</f>
        <v>#REF!</v>
      </c>
      <c r="V168" s="65" t="e">
        <f>#REF!</f>
        <v>#REF!</v>
      </c>
      <c r="W168" s="65" t="e">
        <f>#REF!</f>
        <v>#REF!</v>
      </c>
      <c r="X168" s="65" t="e">
        <f>#REF!</f>
        <v>#REF!</v>
      </c>
      <c r="Y168" s="65" t="e">
        <f>#REF!</f>
        <v>#REF!</v>
      </c>
      <c r="Z168" s="65" t="e">
        <f>#REF!</f>
        <v>#REF!</v>
      </c>
      <c r="AA168" s="65" t="e">
        <f>#REF!</f>
        <v>#REF!</v>
      </c>
      <c r="AB168" s="65" t="e">
        <f>#REF!</f>
        <v>#REF!</v>
      </c>
      <c r="AC168" s="76">
        <v>95</v>
      </c>
      <c r="AD168" s="106" t="e">
        <f t="shared" si="79"/>
        <v>#REF!</v>
      </c>
      <c r="AE168" s="91">
        <v>5.94</v>
      </c>
      <c r="AF168" s="88">
        <v>6.5633333333333335</v>
      </c>
      <c r="AG168" s="89" t="e">
        <f t="shared" si="80"/>
        <v>#REF!</v>
      </c>
      <c r="AH168" s="36" t="e">
        <f t="shared" si="81"/>
        <v>#REF!</v>
      </c>
      <c r="AI168" s="36">
        <f>VLOOKUP(A168,'base vis'!C:I,7,0)</f>
        <v>0</v>
      </c>
      <c r="AJ168" s="36">
        <f>VLOOKUP($A168,'base vis'!C:J,8,0)</f>
        <v>0</v>
      </c>
      <c r="AK168" s="36">
        <f>VLOOKUP($A168,'base vis'!C:K,9,0)</f>
        <v>8</v>
      </c>
      <c r="AL168" s="36">
        <f>VLOOKUP($A168,'base vis'!C:L,10,0)</f>
        <v>1</v>
      </c>
      <c r="AM168" s="36">
        <f>VLOOKUP($A168,'base vis'!C:M,11,0)</f>
        <v>1</v>
      </c>
      <c r="AN168" s="36">
        <f>VLOOKUP($A168,'base vis'!C:N,12,0)</f>
        <v>0</v>
      </c>
      <c r="AO168" s="36">
        <f>VLOOKUP($A168,'base vis'!C:O,13,0)</f>
        <v>0</v>
      </c>
      <c r="AP168" s="36">
        <f>VLOOKUP($A168,'base vis'!C:P,14,0)</f>
        <v>0</v>
      </c>
      <c r="AQ168" s="36">
        <f>VLOOKUP($A168,'base vis'!C:Q,15,0)</f>
        <v>0</v>
      </c>
      <c r="AR168" s="36">
        <f>VLOOKUP($A168,'base vis'!C:R,16,0)</f>
        <v>0</v>
      </c>
      <c r="AS168" s="36">
        <f>VLOOKUP($A168,'base vis'!C:S,17,0)</f>
        <v>0</v>
      </c>
      <c r="AT168" s="36">
        <f>VLOOKUP($A168,'base vis'!C:T,18,0)</f>
        <v>0</v>
      </c>
      <c r="AU168" s="36">
        <f>VLOOKUP($A168,'base vis'!C:U,19,0)</f>
        <v>0</v>
      </c>
      <c r="AV168" s="36">
        <f>VLOOKUP($A168,'base vis'!C:V,20,0)</f>
        <v>0</v>
      </c>
      <c r="AW168" s="36">
        <f>VLOOKUP($A168,'base vis'!C:W,21,0)</f>
        <v>0</v>
      </c>
      <c r="AX168" s="36">
        <f>VLOOKUP($A168,'base vis'!C:X,22,0)</f>
        <v>0</v>
      </c>
      <c r="AY168" s="36">
        <f>VLOOKUP($A168,'base vis'!C:Y,23,0)</f>
        <v>0</v>
      </c>
      <c r="AZ168" s="36">
        <f>VLOOKUP($A168,'base vis'!C:E,3,0)</f>
        <v>10</v>
      </c>
      <c r="BA168" s="36">
        <f>VLOOKUP($A168,'base vis'!C:F,4,0)</f>
        <v>0</v>
      </c>
      <c r="BB168" s="36">
        <f>VLOOKUP($A168,'base vis'!C:G,5,0)</f>
        <v>0</v>
      </c>
      <c r="BC168" s="36">
        <f>VLOOKUP($A168,'base vis'!C:H,6,0)</f>
        <v>0</v>
      </c>
      <c r="BD168" s="36" t="e">
        <f t="shared" si="41"/>
        <v>#REF!</v>
      </c>
      <c r="BE168" s="36" t="e">
        <f t="shared" si="59"/>
        <v>#REF!</v>
      </c>
      <c r="BF168" s="36" t="e">
        <f t="shared" si="60"/>
        <v>#REF!</v>
      </c>
      <c r="BG168" s="36" t="e">
        <f t="shared" si="61"/>
        <v>#REF!</v>
      </c>
      <c r="BH168" s="36" t="e">
        <f t="shared" si="62"/>
        <v>#REF!</v>
      </c>
      <c r="BI168" s="36" t="e">
        <f t="shared" si="63"/>
        <v>#REF!</v>
      </c>
      <c r="BJ168" s="36" t="e">
        <f t="shared" si="64"/>
        <v>#REF!</v>
      </c>
      <c r="BK168" s="36" t="e">
        <f t="shared" si="65"/>
        <v>#REF!</v>
      </c>
      <c r="BL168" s="36" t="e">
        <f t="shared" si="66"/>
        <v>#REF!</v>
      </c>
      <c r="BM168" s="36" t="e">
        <f t="shared" si="67"/>
        <v>#REF!</v>
      </c>
      <c r="BN168" s="36" t="e">
        <f t="shared" si="68"/>
        <v>#REF!</v>
      </c>
      <c r="BO168" s="36" t="e">
        <f t="shared" si="69"/>
        <v>#REF!</v>
      </c>
      <c r="BP168" s="36" t="e">
        <f t="shared" si="70"/>
        <v>#REF!</v>
      </c>
      <c r="BQ168" s="36" t="e">
        <f t="shared" si="71"/>
        <v>#REF!</v>
      </c>
      <c r="BR168" s="36" t="e">
        <f t="shared" si="72"/>
        <v>#REF!</v>
      </c>
      <c r="BS168" s="36" t="e">
        <f t="shared" si="73"/>
        <v>#REF!</v>
      </c>
      <c r="BT168" s="36" t="e">
        <f t="shared" si="74"/>
        <v>#REF!</v>
      </c>
      <c r="BU168" s="36" t="e">
        <f t="shared" si="75"/>
        <v>#REF!</v>
      </c>
      <c r="BV168" s="36" t="e">
        <f t="shared" si="76"/>
        <v>#REF!</v>
      </c>
      <c r="BW168" s="36" t="e">
        <f t="shared" si="77"/>
        <v>#REF!</v>
      </c>
      <c r="BX168" s="36" t="e">
        <f t="shared" si="78"/>
        <v>#REF!</v>
      </c>
    </row>
    <row r="169" spans="1:76" s="36" customFormat="1" ht="13.95" customHeight="1" thickBot="1">
      <c r="A169" s="81" t="s">
        <v>316</v>
      </c>
      <c r="B169" s="26">
        <v>10</v>
      </c>
      <c r="C169" s="61" t="s">
        <v>92</v>
      </c>
      <c r="D169" s="62" t="s">
        <v>111</v>
      </c>
      <c r="E169" s="62" t="s">
        <v>272</v>
      </c>
      <c r="F169" s="72"/>
      <c r="G169" s="72"/>
      <c r="H169" s="72"/>
      <c r="I169" s="72"/>
      <c r="J169" s="72">
        <v>10</v>
      </c>
      <c r="K169" s="72"/>
      <c r="L169" s="126"/>
      <c r="M169" s="65" t="e">
        <f>#REF!</f>
        <v>#REF!</v>
      </c>
      <c r="N169" s="65" t="e">
        <f>#REF!</f>
        <v>#REF!</v>
      </c>
      <c r="O169" s="65" t="e">
        <f>#REF!</f>
        <v>#REF!</v>
      </c>
      <c r="P169" s="65" t="e">
        <f>#REF!</f>
        <v>#REF!</v>
      </c>
      <c r="Q169" s="65" t="e">
        <f>#REF!</f>
        <v>#REF!</v>
      </c>
      <c r="R169" s="65" t="e">
        <f>#REF!</f>
        <v>#REF!</v>
      </c>
      <c r="S169" s="65" t="e">
        <f>#REF!</f>
        <v>#REF!</v>
      </c>
      <c r="T169" s="65" t="e">
        <f>#REF!</f>
        <v>#REF!</v>
      </c>
      <c r="U169" s="65" t="e">
        <f>#REF!</f>
        <v>#REF!</v>
      </c>
      <c r="V169" s="65" t="e">
        <f>#REF!</f>
        <v>#REF!</v>
      </c>
      <c r="W169" s="65" t="e">
        <f>#REF!</f>
        <v>#REF!</v>
      </c>
      <c r="X169" s="65" t="e">
        <f>#REF!</f>
        <v>#REF!</v>
      </c>
      <c r="Y169" s="65" t="e">
        <f>#REF!</f>
        <v>#REF!</v>
      </c>
      <c r="Z169" s="65" t="e">
        <f>#REF!</f>
        <v>#REF!</v>
      </c>
      <c r="AA169" s="65" t="e">
        <f>#REF!</f>
        <v>#REF!</v>
      </c>
      <c r="AB169" s="65" t="e">
        <f>#REF!</f>
        <v>#REF!</v>
      </c>
      <c r="AC169" s="76">
        <v>105</v>
      </c>
      <c r="AD169" s="106" t="e">
        <f t="shared" si="79"/>
        <v>#REF!</v>
      </c>
      <c r="AE169" s="91">
        <v>7.3</v>
      </c>
      <c r="AF169" s="88">
        <v>7.9233333333333329</v>
      </c>
      <c r="AG169" s="89" t="e">
        <f t="shared" si="80"/>
        <v>#REF!</v>
      </c>
      <c r="AH169" s="36" t="e">
        <f t="shared" si="81"/>
        <v>#REF!</v>
      </c>
      <c r="AI169" s="36">
        <f>VLOOKUP(A169,'base vis'!C:I,7,0)</f>
        <v>0</v>
      </c>
      <c r="AJ169" s="36">
        <f>VLOOKUP($A169,'base vis'!C:J,8,0)</f>
        <v>0</v>
      </c>
      <c r="AK169" s="36">
        <f>VLOOKUP($A169,'base vis'!C:K,9,0)</f>
        <v>2</v>
      </c>
      <c r="AL169" s="36">
        <f>VLOOKUP($A169,'base vis'!C:L,10,0)</f>
        <v>8</v>
      </c>
      <c r="AM169" s="36">
        <f>VLOOKUP($A169,'base vis'!C:M,11,0)</f>
        <v>0</v>
      </c>
      <c r="AN169" s="36">
        <f>VLOOKUP($A169,'base vis'!C:N,12,0)</f>
        <v>0</v>
      </c>
      <c r="AO169" s="36">
        <f>VLOOKUP($A169,'base vis'!C:O,13,0)</f>
        <v>0</v>
      </c>
      <c r="AP169" s="36">
        <f>VLOOKUP($A169,'base vis'!C:P,14,0)</f>
        <v>0</v>
      </c>
      <c r="AQ169" s="36">
        <f>VLOOKUP($A169,'base vis'!C:Q,15,0)</f>
        <v>0</v>
      </c>
      <c r="AR169" s="36">
        <f>VLOOKUP($A169,'base vis'!C:R,16,0)</f>
        <v>0</v>
      </c>
      <c r="AS169" s="36">
        <f>VLOOKUP($A169,'base vis'!C:S,17,0)</f>
        <v>0</v>
      </c>
      <c r="AT169" s="36">
        <f>VLOOKUP($A169,'base vis'!C:T,18,0)</f>
        <v>0</v>
      </c>
      <c r="AU169" s="36">
        <f>VLOOKUP($A169,'base vis'!C:U,19,0)</f>
        <v>0</v>
      </c>
      <c r="AV169" s="36">
        <f>VLOOKUP($A169,'base vis'!C:V,20,0)</f>
        <v>0</v>
      </c>
      <c r="AW169" s="36">
        <f>VLOOKUP($A169,'base vis'!C:W,21,0)</f>
        <v>0</v>
      </c>
      <c r="AX169" s="36">
        <f>VLOOKUP($A169,'base vis'!C:X,22,0)</f>
        <v>0</v>
      </c>
      <c r="AY169" s="36">
        <f>VLOOKUP($A169,'base vis'!C:Y,23,0)</f>
        <v>0</v>
      </c>
      <c r="AZ169" s="36">
        <f>VLOOKUP($A169,'base vis'!C:E,3,0)</f>
        <v>4</v>
      </c>
      <c r="BA169" s="36">
        <f>VLOOKUP($A169,'base vis'!C:F,4,0)</f>
        <v>6</v>
      </c>
      <c r="BB169" s="36">
        <f>VLOOKUP($A169,'base vis'!C:G,5,0)</f>
        <v>0</v>
      </c>
      <c r="BC169" s="36">
        <f>VLOOKUP($A169,'base vis'!C:H,6,0)</f>
        <v>0</v>
      </c>
      <c r="BD169" s="36" t="e">
        <f t="shared" si="41"/>
        <v>#REF!</v>
      </c>
      <c r="BE169" s="36" t="e">
        <f t="shared" si="59"/>
        <v>#REF!</v>
      </c>
      <c r="BF169" s="36" t="e">
        <f t="shared" si="60"/>
        <v>#REF!</v>
      </c>
      <c r="BG169" s="36" t="e">
        <f t="shared" si="61"/>
        <v>#REF!</v>
      </c>
      <c r="BH169" s="36" t="e">
        <f t="shared" si="62"/>
        <v>#REF!</v>
      </c>
      <c r="BI169" s="36" t="e">
        <f t="shared" si="63"/>
        <v>#REF!</v>
      </c>
      <c r="BJ169" s="36" t="e">
        <f t="shared" si="64"/>
        <v>#REF!</v>
      </c>
      <c r="BK169" s="36" t="e">
        <f t="shared" si="65"/>
        <v>#REF!</v>
      </c>
      <c r="BL169" s="36" t="e">
        <f t="shared" si="66"/>
        <v>#REF!</v>
      </c>
      <c r="BM169" s="36" t="e">
        <f t="shared" si="67"/>
        <v>#REF!</v>
      </c>
      <c r="BN169" s="36" t="e">
        <f t="shared" si="68"/>
        <v>#REF!</v>
      </c>
      <c r="BO169" s="36" t="e">
        <f t="shared" si="69"/>
        <v>#REF!</v>
      </c>
      <c r="BP169" s="36" t="e">
        <f t="shared" si="70"/>
        <v>#REF!</v>
      </c>
      <c r="BQ169" s="36" t="e">
        <f t="shared" si="71"/>
        <v>#REF!</v>
      </c>
      <c r="BR169" s="36" t="e">
        <f t="shared" si="72"/>
        <v>#REF!</v>
      </c>
      <c r="BS169" s="36" t="e">
        <f t="shared" si="73"/>
        <v>#REF!</v>
      </c>
      <c r="BT169" s="36" t="e">
        <f t="shared" si="74"/>
        <v>#REF!</v>
      </c>
      <c r="BU169" s="36" t="e">
        <f t="shared" si="75"/>
        <v>#REF!</v>
      </c>
      <c r="BV169" s="36" t="e">
        <f t="shared" si="76"/>
        <v>#REF!</v>
      </c>
      <c r="BW169" s="36" t="e">
        <f t="shared" si="77"/>
        <v>#REF!</v>
      </c>
      <c r="BX169" s="36" t="e">
        <f t="shared" si="78"/>
        <v>#REF!</v>
      </c>
    </row>
    <row r="170" spans="1:76" s="36" customFormat="1" ht="13.95" customHeight="1" thickBot="1">
      <c r="A170" s="81" t="s">
        <v>1378</v>
      </c>
      <c r="B170" s="26">
        <v>10</v>
      </c>
      <c r="C170" s="61" t="s">
        <v>92</v>
      </c>
      <c r="D170" s="62" t="s">
        <v>111</v>
      </c>
      <c r="E170" s="62" t="s">
        <v>265</v>
      </c>
      <c r="F170" s="72"/>
      <c r="G170" s="72"/>
      <c r="H170" s="72"/>
      <c r="I170" s="72"/>
      <c r="J170" s="72">
        <v>10</v>
      </c>
      <c r="K170" s="72"/>
      <c r="L170" s="126"/>
      <c r="M170" s="65" t="e">
        <f>#REF!</f>
        <v>#REF!</v>
      </c>
      <c r="N170" s="65" t="e">
        <f>#REF!</f>
        <v>#REF!</v>
      </c>
      <c r="O170" s="65" t="e">
        <f>#REF!</f>
        <v>#REF!</v>
      </c>
      <c r="P170" s="65" t="e">
        <f>#REF!</f>
        <v>#REF!</v>
      </c>
      <c r="Q170" s="65" t="e">
        <f>#REF!</f>
        <v>#REF!</v>
      </c>
      <c r="R170" s="65" t="e">
        <f>#REF!</f>
        <v>#REF!</v>
      </c>
      <c r="S170" s="65" t="e">
        <f>#REF!</f>
        <v>#REF!</v>
      </c>
      <c r="T170" s="65" t="e">
        <f>#REF!</f>
        <v>#REF!</v>
      </c>
      <c r="U170" s="65" t="e">
        <f>#REF!</f>
        <v>#REF!</v>
      </c>
      <c r="V170" s="65" t="e">
        <f>#REF!</f>
        <v>#REF!</v>
      </c>
      <c r="W170" s="65" t="e">
        <f>#REF!</f>
        <v>#REF!</v>
      </c>
      <c r="X170" s="65" t="e">
        <f>#REF!</f>
        <v>#REF!</v>
      </c>
      <c r="Y170" s="65" t="e">
        <f>#REF!</f>
        <v>#REF!</v>
      </c>
      <c r="Z170" s="65" t="e">
        <f>#REF!</f>
        <v>#REF!</v>
      </c>
      <c r="AA170" s="65" t="e">
        <f>#REF!</f>
        <v>#REF!</v>
      </c>
      <c r="AB170" s="65" t="e">
        <f>#REF!</f>
        <v>#REF!</v>
      </c>
      <c r="AC170" s="76">
        <v>115</v>
      </c>
      <c r="AD170" s="106" t="e">
        <f t="shared" si="79"/>
        <v>#REF!</v>
      </c>
      <c r="AE170" s="91">
        <v>11.54</v>
      </c>
      <c r="AF170" s="88">
        <v>12</v>
      </c>
      <c r="AG170" s="89" t="e">
        <f t="shared" si="80"/>
        <v>#REF!</v>
      </c>
      <c r="AH170" s="36" t="e">
        <f t="shared" si="81"/>
        <v>#REF!</v>
      </c>
      <c r="AI170" s="36">
        <f>VLOOKUP(A170,'base vis'!C:I,7,0)</f>
        <v>0</v>
      </c>
      <c r="AJ170" s="36">
        <f>VLOOKUP($A170,'base vis'!C:J,8,0)</f>
        <v>0</v>
      </c>
      <c r="AK170" s="36">
        <f>VLOOKUP($A170,'base vis'!C:K,9,0)</f>
        <v>0</v>
      </c>
      <c r="AL170" s="36">
        <f>VLOOKUP($A170,'base vis'!C:L,10,0)</f>
        <v>2</v>
      </c>
      <c r="AM170" s="36">
        <f>VLOOKUP($A170,'base vis'!C:M,11,0)</f>
        <v>8</v>
      </c>
      <c r="AN170" s="36">
        <f>VLOOKUP($A170,'base vis'!C:N,12,0)</f>
        <v>0</v>
      </c>
      <c r="AO170" s="36">
        <f>VLOOKUP($A170,'base vis'!C:O,13,0)</f>
        <v>0</v>
      </c>
      <c r="AP170" s="36">
        <f>VLOOKUP($A170,'base vis'!C:P,14,0)</f>
        <v>0</v>
      </c>
      <c r="AQ170" s="36">
        <f>VLOOKUP($A170,'base vis'!C:Q,15,0)</f>
        <v>0</v>
      </c>
      <c r="AR170" s="36">
        <f>VLOOKUP($A170,'base vis'!C:R,16,0)</f>
        <v>0</v>
      </c>
      <c r="AS170" s="36">
        <f>VLOOKUP($A170,'base vis'!C:S,17,0)</f>
        <v>0</v>
      </c>
      <c r="AT170" s="36">
        <f>VLOOKUP($A170,'base vis'!C:T,18,0)</f>
        <v>0</v>
      </c>
      <c r="AU170" s="36">
        <f>VLOOKUP($A170,'base vis'!C:U,19,0)</f>
        <v>0</v>
      </c>
      <c r="AV170" s="36">
        <f>VLOOKUP($A170,'base vis'!C:V,20,0)</f>
        <v>0</v>
      </c>
      <c r="AW170" s="36">
        <f>VLOOKUP($A170,'base vis'!C:W,21,0)</f>
        <v>0</v>
      </c>
      <c r="AX170" s="36">
        <f>VLOOKUP($A170,'base vis'!C:X,22,0)</f>
        <v>0</v>
      </c>
      <c r="AY170" s="36">
        <f>VLOOKUP($A170,'base vis'!C:Y,23,0)</f>
        <v>0</v>
      </c>
      <c r="AZ170" s="36">
        <f>VLOOKUP($A170,'base vis'!C:E,3,0)</f>
        <v>0</v>
      </c>
      <c r="BA170" s="36">
        <f>VLOOKUP($A170,'base vis'!C:F,4,0)</f>
        <v>10</v>
      </c>
      <c r="BB170" s="36">
        <f>VLOOKUP($A170,'base vis'!C:G,5,0)</f>
        <v>0</v>
      </c>
      <c r="BC170" s="36">
        <f>VLOOKUP($A170,'base vis'!C:H,6,0)</f>
        <v>0</v>
      </c>
      <c r="BD170" s="36" t="e">
        <f t="shared" si="41"/>
        <v>#REF!</v>
      </c>
      <c r="BE170" s="36" t="e">
        <f t="shared" si="59"/>
        <v>#REF!</v>
      </c>
      <c r="BF170" s="36" t="e">
        <f t="shared" si="60"/>
        <v>#REF!</v>
      </c>
      <c r="BG170" s="36" t="e">
        <f t="shared" si="61"/>
        <v>#REF!</v>
      </c>
      <c r="BH170" s="36" t="e">
        <f t="shared" si="62"/>
        <v>#REF!</v>
      </c>
      <c r="BI170" s="36" t="e">
        <f t="shared" si="63"/>
        <v>#REF!</v>
      </c>
      <c r="BJ170" s="36" t="e">
        <f t="shared" si="64"/>
        <v>#REF!</v>
      </c>
      <c r="BK170" s="36" t="e">
        <f t="shared" si="65"/>
        <v>#REF!</v>
      </c>
      <c r="BL170" s="36" t="e">
        <f t="shared" si="66"/>
        <v>#REF!</v>
      </c>
      <c r="BM170" s="36" t="e">
        <f t="shared" si="67"/>
        <v>#REF!</v>
      </c>
      <c r="BN170" s="36" t="e">
        <f t="shared" si="68"/>
        <v>#REF!</v>
      </c>
      <c r="BO170" s="36" t="e">
        <f t="shared" si="69"/>
        <v>#REF!</v>
      </c>
      <c r="BP170" s="36" t="e">
        <f t="shared" si="70"/>
        <v>#REF!</v>
      </c>
      <c r="BQ170" s="36" t="e">
        <f t="shared" si="71"/>
        <v>#REF!</v>
      </c>
      <c r="BR170" s="36" t="e">
        <f t="shared" si="72"/>
        <v>#REF!</v>
      </c>
      <c r="BS170" s="36" t="e">
        <f t="shared" si="73"/>
        <v>#REF!</v>
      </c>
      <c r="BT170" s="36" t="e">
        <f t="shared" si="74"/>
        <v>#REF!</v>
      </c>
      <c r="BU170" s="36" t="e">
        <f t="shared" si="75"/>
        <v>#REF!</v>
      </c>
      <c r="BV170" s="36" t="e">
        <f t="shared" si="76"/>
        <v>#REF!</v>
      </c>
      <c r="BW170" s="36" t="e">
        <f t="shared" si="77"/>
        <v>#REF!</v>
      </c>
      <c r="BX170" s="36" t="e">
        <f t="shared" si="78"/>
        <v>#REF!</v>
      </c>
    </row>
    <row r="171" spans="1:76" s="36" customFormat="1" ht="13.95" customHeight="1" thickBot="1">
      <c r="A171" s="81" t="s">
        <v>1379</v>
      </c>
      <c r="B171" s="26">
        <v>5</v>
      </c>
      <c r="C171" s="61" t="s">
        <v>92</v>
      </c>
      <c r="D171" s="62" t="s">
        <v>111</v>
      </c>
      <c r="E171" s="62" t="s">
        <v>265</v>
      </c>
      <c r="F171" s="72"/>
      <c r="G171" s="72"/>
      <c r="H171" s="72"/>
      <c r="I171" s="72"/>
      <c r="J171" s="72">
        <v>5</v>
      </c>
      <c r="K171" s="72"/>
      <c r="L171" s="126"/>
      <c r="M171" s="65" t="e">
        <f>#REF!</f>
        <v>#REF!</v>
      </c>
      <c r="N171" s="65" t="e">
        <f>#REF!</f>
        <v>#REF!</v>
      </c>
      <c r="O171" s="65" t="e">
        <f>#REF!</f>
        <v>#REF!</v>
      </c>
      <c r="P171" s="65" t="e">
        <f>#REF!</f>
        <v>#REF!</v>
      </c>
      <c r="Q171" s="65" t="e">
        <f>#REF!</f>
        <v>#REF!</v>
      </c>
      <c r="R171" s="65" t="e">
        <f>#REF!</f>
        <v>#REF!</v>
      </c>
      <c r="S171" s="65" t="e">
        <f>#REF!</f>
        <v>#REF!</v>
      </c>
      <c r="T171" s="65" t="e">
        <f>#REF!</f>
        <v>#REF!</v>
      </c>
      <c r="U171" s="65" t="e">
        <f>#REF!</f>
        <v>#REF!</v>
      </c>
      <c r="V171" s="65" t="e">
        <f>#REF!</f>
        <v>#REF!</v>
      </c>
      <c r="W171" s="65" t="e">
        <f>#REF!</f>
        <v>#REF!</v>
      </c>
      <c r="X171" s="65" t="e">
        <f>#REF!</f>
        <v>#REF!</v>
      </c>
      <c r="Y171" s="65" t="e">
        <f>#REF!</f>
        <v>#REF!</v>
      </c>
      <c r="Z171" s="65" t="e">
        <f>#REF!</f>
        <v>#REF!</v>
      </c>
      <c r="AA171" s="65" t="e">
        <f>#REF!</f>
        <v>#REF!</v>
      </c>
      <c r="AB171" s="65" t="e">
        <f>#REF!</f>
        <v>#REF!</v>
      </c>
      <c r="AC171" s="76">
        <v>52.5</v>
      </c>
      <c r="AD171" s="106" t="e">
        <f t="shared" ref="AD171:AD185" si="82">(M171*$AC171)+(N171*$AC171)+(P171*$AC171)+(Q171*$AC171)+(R171*$AC171)+(S171*$AC171)+(U171*$AC171)+(V171*$AC171)+(W171*$AC171)+(X171*$AC171)</f>
        <v>#REF!</v>
      </c>
      <c r="AE171" s="91">
        <v>3.12</v>
      </c>
      <c r="AF171" s="88">
        <v>3.5</v>
      </c>
      <c r="AG171" s="89" t="e">
        <f t="shared" ref="AG171:AG185" si="83">(M171*$B171)+(N171*$B171)+(P171*$B171)+(Q171*$B171)+(R171*$B171)+(S171*$B171)+(U171*$B171)+(V171*$B171)+(W171*$B171)+(X171*$B171)</f>
        <v>#REF!</v>
      </c>
      <c r="AH171" s="36" t="e">
        <f t="shared" ref="AH171:AH202" si="84">SUM(M171:AB171)</f>
        <v>#REF!</v>
      </c>
      <c r="AI171" s="36">
        <f>VLOOKUP(A171,'base vis'!C:I,7,0)</f>
        <v>0</v>
      </c>
      <c r="AJ171" s="36">
        <f>VLOOKUP($A171,'base vis'!C:J,8,0)</f>
        <v>0</v>
      </c>
      <c r="AK171" s="36">
        <f>VLOOKUP($A171,'base vis'!C:K,9,0)</f>
        <v>1</v>
      </c>
      <c r="AL171" s="36">
        <f>VLOOKUP($A171,'base vis'!C:L,10,0)</f>
        <v>3</v>
      </c>
      <c r="AM171" s="36">
        <f>VLOOKUP($A171,'base vis'!C:M,11,0)</f>
        <v>1</v>
      </c>
      <c r="AN171" s="36">
        <f>VLOOKUP($A171,'base vis'!C:N,12,0)</f>
        <v>0</v>
      </c>
      <c r="AO171" s="36">
        <f>VLOOKUP($A171,'base vis'!C:O,13,0)</f>
        <v>0</v>
      </c>
      <c r="AP171" s="36">
        <f>VLOOKUP($A171,'base vis'!C:P,14,0)</f>
        <v>0</v>
      </c>
      <c r="AQ171" s="36">
        <f>VLOOKUP($A171,'base vis'!C:Q,15,0)</f>
        <v>0</v>
      </c>
      <c r="AR171" s="36">
        <f>VLOOKUP($A171,'base vis'!C:R,16,0)</f>
        <v>0</v>
      </c>
      <c r="AS171" s="36">
        <f>VLOOKUP($A171,'base vis'!C:S,17,0)</f>
        <v>0</v>
      </c>
      <c r="AT171" s="36">
        <f>VLOOKUP($A171,'base vis'!C:T,18,0)</f>
        <v>0</v>
      </c>
      <c r="AU171" s="36">
        <f>VLOOKUP($A171,'base vis'!C:U,19,0)</f>
        <v>0</v>
      </c>
      <c r="AV171" s="36">
        <f>VLOOKUP($A171,'base vis'!C:V,20,0)</f>
        <v>0</v>
      </c>
      <c r="AW171" s="36">
        <f>VLOOKUP($A171,'base vis'!C:W,21,0)</f>
        <v>0</v>
      </c>
      <c r="AX171" s="36">
        <f>VLOOKUP($A171,'base vis'!C:X,22,0)</f>
        <v>0</v>
      </c>
      <c r="AY171" s="36">
        <f>VLOOKUP($A171,'base vis'!C:Y,23,0)</f>
        <v>0</v>
      </c>
      <c r="AZ171" s="36">
        <f>VLOOKUP($A171,'base vis'!C:E,3,0)</f>
        <v>0</v>
      </c>
      <c r="BA171" s="36">
        <f>VLOOKUP($A171,'base vis'!C:F,4,0)</f>
        <v>5</v>
      </c>
      <c r="BB171" s="36">
        <f>VLOOKUP($A171,'base vis'!C:G,5,0)</f>
        <v>0</v>
      </c>
      <c r="BC171" s="36">
        <f>VLOOKUP($A171,'base vis'!C:H,6,0)</f>
        <v>0</v>
      </c>
      <c r="BD171" s="36" t="e">
        <f t="shared" si="41"/>
        <v>#REF!</v>
      </c>
      <c r="BE171" s="36" t="e">
        <f t="shared" si="59"/>
        <v>#REF!</v>
      </c>
      <c r="BF171" s="36" t="e">
        <f t="shared" si="60"/>
        <v>#REF!</v>
      </c>
      <c r="BG171" s="36" t="e">
        <f t="shared" si="61"/>
        <v>#REF!</v>
      </c>
      <c r="BH171" s="36" t="e">
        <f t="shared" si="62"/>
        <v>#REF!</v>
      </c>
      <c r="BI171" s="36" t="e">
        <f t="shared" si="63"/>
        <v>#REF!</v>
      </c>
      <c r="BJ171" s="36" t="e">
        <f t="shared" si="64"/>
        <v>#REF!</v>
      </c>
      <c r="BK171" s="36" t="e">
        <f t="shared" si="65"/>
        <v>#REF!</v>
      </c>
      <c r="BL171" s="36" t="e">
        <f t="shared" si="66"/>
        <v>#REF!</v>
      </c>
      <c r="BM171" s="36" t="e">
        <f t="shared" si="67"/>
        <v>#REF!</v>
      </c>
      <c r="BN171" s="36" t="e">
        <f t="shared" si="68"/>
        <v>#REF!</v>
      </c>
      <c r="BO171" s="36" t="e">
        <f t="shared" si="69"/>
        <v>#REF!</v>
      </c>
      <c r="BP171" s="36" t="e">
        <f t="shared" si="70"/>
        <v>#REF!</v>
      </c>
      <c r="BQ171" s="36" t="e">
        <f t="shared" si="71"/>
        <v>#REF!</v>
      </c>
      <c r="BR171" s="36" t="e">
        <f t="shared" si="72"/>
        <v>#REF!</v>
      </c>
      <c r="BS171" s="36" t="e">
        <f t="shared" si="73"/>
        <v>#REF!</v>
      </c>
      <c r="BT171" s="36" t="e">
        <f t="shared" si="74"/>
        <v>#REF!</v>
      </c>
      <c r="BU171" s="36" t="e">
        <f t="shared" si="75"/>
        <v>#REF!</v>
      </c>
      <c r="BV171" s="36" t="e">
        <f t="shared" si="76"/>
        <v>#REF!</v>
      </c>
      <c r="BW171" s="36" t="e">
        <f t="shared" si="77"/>
        <v>#REF!</v>
      </c>
      <c r="BX171" s="36" t="e">
        <f t="shared" si="78"/>
        <v>#REF!</v>
      </c>
    </row>
    <row r="172" spans="1:76" s="36" customFormat="1" ht="13.95" customHeight="1" thickBot="1">
      <c r="A172" s="81" t="s">
        <v>1380</v>
      </c>
      <c r="B172" s="26">
        <v>5</v>
      </c>
      <c r="C172" s="61" t="s">
        <v>92</v>
      </c>
      <c r="D172" s="62" t="s">
        <v>111</v>
      </c>
      <c r="E172" s="62" t="s">
        <v>265</v>
      </c>
      <c r="F172" s="72"/>
      <c r="G172" s="72"/>
      <c r="H172" s="72"/>
      <c r="I172" s="72"/>
      <c r="J172" s="72">
        <v>5</v>
      </c>
      <c r="K172" s="72"/>
      <c r="L172" s="126"/>
      <c r="M172" s="65" t="e">
        <f>#REF!</f>
        <v>#REF!</v>
      </c>
      <c r="N172" s="65" t="e">
        <f>#REF!</f>
        <v>#REF!</v>
      </c>
      <c r="O172" s="65" t="e">
        <f>#REF!</f>
        <v>#REF!</v>
      </c>
      <c r="P172" s="65" t="e">
        <f>#REF!</f>
        <v>#REF!</v>
      </c>
      <c r="Q172" s="65" t="e">
        <f>#REF!</f>
        <v>#REF!</v>
      </c>
      <c r="R172" s="65" t="e">
        <f>#REF!</f>
        <v>#REF!</v>
      </c>
      <c r="S172" s="65" t="e">
        <f>#REF!</f>
        <v>#REF!</v>
      </c>
      <c r="T172" s="65" t="e">
        <f>#REF!</f>
        <v>#REF!</v>
      </c>
      <c r="U172" s="65" t="e">
        <f>#REF!</f>
        <v>#REF!</v>
      </c>
      <c r="V172" s="65" t="e">
        <f>#REF!</f>
        <v>#REF!</v>
      </c>
      <c r="W172" s="65" t="e">
        <f>#REF!</f>
        <v>#REF!</v>
      </c>
      <c r="X172" s="65" t="e">
        <f>#REF!</f>
        <v>#REF!</v>
      </c>
      <c r="Y172" s="65" t="e">
        <f>#REF!</f>
        <v>#REF!</v>
      </c>
      <c r="Z172" s="65" t="e">
        <f>#REF!</f>
        <v>#REF!</v>
      </c>
      <c r="AA172" s="65" t="e">
        <f>#REF!</f>
        <v>#REF!</v>
      </c>
      <c r="AB172" s="65" t="e">
        <f>#REF!</f>
        <v>#REF!</v>
      </c>
      <c r="AC172" s="76">
        <v>62.5</v>
      </c>
      <c r="AD172" s="106" t="e">
        <f t="shared" si="82"/>
        <v>#REF!</v>
      </c>
      <c r="AE172" s="91">
        <v>4.0599999999999996</v>
      </c>
      <c r="AF172" s="88">
        <v>4.4000000000000004</v>
      </c>
      <c r="AG172" s="89" t="e">
        <f t="shared" si="83"/>
        <v>#REF!</v>
      </c>
      <c r="AH172" s="36" t="e">
        <f t="shared" si="84"/>
        <v>#REF!</v>
      </c>
      <c r="AI172" s="36">
        <f>VLOOKUP(A172,'base vis'!C:I,7,0)</f>
        <v>0</v>
      </c>
      <c r="AJ172" s="36">
        <f>VLOOKUP($A172,'base vis'!C:J,8,0)</f>
        <v>0</v>
      </c>
      <c r="AK172" s="36">
        <f>VLOOKUP($A172,'base vis'!C:K,9,0)</f>
        <v>1</v>
      </c>
      <c r="AL172" s="36">
        <f>VLOOKUP($A172,'base vis'!C:L,10,0)</f>
        <v>4</v>
      </c>
      <c r="AM172" s="36">
        <f>VLOOKUP($A172,'base vis'!C:M,11,0)</f>
        <v>0</v>
      </c>
      <c r="AN172" s="36">
        <f>VLOOKUP($A172,'base vis'!C:N,12,0)</f>
        <v>0</v>
      </c>
      <c r="AO172" s="36">
        <f>VLOOKUP($A172,'base vis'!C:O,13,0)</f>
        <v>0</v>
      </c>
      <c r="AP172" s="36">
        <f>VLOOKUP($A172,'base vis'!C:P,14,0)</f>
        <v>0</v>
      </c>
      <c r="AQ172" s="36">
        <f>VLOOKUP($A172,'base vis'!C:Q,15,0)</f>
        <v>0</v>
      </c>
      <c r="AR172" s="36">
        <f>VLOOKUP($A172,'base vis'!C:R,16,0)</f>
        <v>0</v>
      </c>
      <c r="AS172" s="36">
        <f>VLOOKUP($A172,'base vis'!C:S,17,0)</f>
        <v>0</v>
      </c>
      <c r="AT172" s="36">
        <f>VLOOKUP($A172,'base vis'!C:T,18,0)</f>
        <v>0</v>
      </c>
      <c r="AU172" s="36">
        <f>VLOOKUP($A172,'base vis'!C:U,19,0)</f>
        <v>0</v>
      </c>
      <c r="AV172" s="36">
        <f>VLOOKUP($A172,'base vis'!C:V,20,0)</f>
        <v>0</v>
      </c>
      <c r="AW172" s="36">
        <f>VLOOKUP($A172,'base vis'!C:W,21,0)</f>
        <v>0</v>
      </c>
      <c r="AX172" s="36">
        <f>VLOOKUP($A172,'base vis'!C:X,22,0)</f>
        <v>0</v>
      </c>
      <c r="AY172" s="36">
        <f>VLOOKUP($A172,'base vis'!C:Y,23,0)</f>
        <v>0</v>
      </c>
      <c r="AZ172" s="36">
        <f>VLOOKUP($A172,'base vis'!C:E,3,0)</f>
        <v>0</v>
      </c>
      <c r="BA172" s="36">
        <f>VLOOKUP($A172,'base vis'!C:F,4,0)</f>
        <v>5</v>
      </c>
      <c r="BB172" s="36">
        <f>VLOOKUP($A172,'base vis'!C:G,5,0)</f>
        <v>0</v>
      </c>
      <c r="BC172" s="36">
        <f>VLOOKUP($A172,'base vis'!C:H,6,0)</f>
        <v>0</v>
      </c>
      <c r="BD172" s="36" t="e">
        <f t="shared" ref="BD172:BD235" si="85">IF($AH172&gt;0,$AH172*AI172,0)</f>
        <v>#REF!</v>
      </c>
      <c r="BE172" s="36" t="e">
        <f t="shared" si="59"/>
        <v>#REF!</v>
      </c>
      <c r="BF172" s="36" t="e">
        <f t="shared" si="60"/>
        <v>#REF!</v>
      </c>
      <c r="BG172" s="36" t="e">
        <f t="shared" si="61"/>
        <v>#REF!</v>
      </c>
      <c r="BH172" s="36" t="e">
        <f t="shared" si="62"/>
        <v>#REF!</v>
      </c>
      <c r="BI172" s="36" t="e">
        <f t="shared" si="63"/>
        <v>#REF!</v>
      </c>
      <c r="BJ172" s="36" t="e">
        <f t="shared" si="64"/>
        <v>#REF!</v>
      </c>
      <c r="BK172" s="36" t="e">
        <f t="shared" si="65"/>
        <v>#REF!</v>
      </c>
      <c r="BL172" s="36" t="e">
        <f t="shared" si="66"/>
        <v>#REF!</v>
      </c>
      <c r="BM172" s="36" t="e">
        <f t="shared" si="67"/>
        <v>#REF!</v>
      </c>
      <c r="BN172" s="36" t="e">
        <f t="shared" si="68"/>
        <v>#REF!</v>
      </c>
      <c r="BO172" s="36" t="e">
        <f t="shared" si="69"/>
        <v>#REF!</v>
      </c>
      <c r="BP172" s="36" t="e">
        <f t="shared" si="70"/>
        <v>#REF!</v>
      </c>
      <c r="BQ172" s="36" t="e">
        <f t="shared" si="71"/>
        <v>#REF!</v>
      </c>
      <c r="BR172" s="36" t="e">
        <f t="shared" si="72"/>
        <v>#REF!</v>
      </c>
      <c r="BS172" s="36" t="e">
        <f t="shared" si="73"/>
        <v>#REF!</v>
      </c>
      <c r="BT172" s="36" t="e">
        <f t="shared" si="74"/>
        <v>#REF!</v>
      </c>
      <c r="BU172" s="36" t="e">
        <f t="shared" si="75"/>
        <v>#REF!</v>
      </c>
      <c r="BV172" s="36" t="e">
        <f t="shared" si="76"/>
        <v>#REF!</v>
      </c>
      <c r="BW172" s="36" t="e">
        <f t="shared" si="77"/>
        <v>#REF!</v>
      </c>
      <c r="BX172" s="36" t="e">
        <f t="shared" si="78"/>
        <v>#REF!</v>
      </c>
    </row>
    <row r="173" spans="1:76" s="36" customFormat="1" ht="13.95" customHeight="1" thickBot="1">
      <c r="A173" s="81" t="s">
        <v>317</v>
      </c>
      <c r="B173" s="26">
        <v>5</v>
      </c>
      <c r="C173" s="61" t="s">
        <v>92</v>
      </c>
      <c r="D173" s="62" t="s">
        <v>111</v>
      </c>
      <c r="E173" s="62" t="s">
        <v>272</v>
      </c>
      <c r="F173" s="72"/>
      <c r="G173" s="72"/>
      <c r="H173" s="72"/>
      <c r="I173" s="72"/>
      <c r="J173" s="72">
        <v>5</v>
      </c>
      <c r="K173" s="72"/>
      <c r="L173" s="126"/>
      <c r="M173" s="65" t="e">
        <f>#REF!</f>
        <v>#REF!</v>
      </c>
      <c r="N173" s="65" t="e">
        <f>#REF!</f>
        <v>#REF!</v>
      </c>
      <c r="O173" s="65" t="e">
        <f>#REF!</f>
        <v>#REF!</v>
      </c>
      <c r="P173" s="65" t="e">
        <f>#REF!</f>
        <v>#REF!</v>
      </c>
      <c r="Q173" s="65" t="e">
        <f>#REF!</f>
        <v>#REF!</v>
      </c>
      <c r="R173" s="65" t="e">
        <f>#REF!</f>
        <v>#REF!</v>
      </c>
      <c r="S173" s="65" t="e">
        <f>#REF!</f>
        <v>#REF!</v>
      </c>
      <c r="T173" s="65" t="e">
        <f>#REF!</f>
        <v>#REF!</v>
      </c>
      <c r="U173" s="65" t="e">
        <f>#REF!</f>
        <v>#REF!</v>
      </c>
      <c r="V173" s="65" t="e">
        <f>#REF!</f>
        <v>#REF!</v>
      </c>
      <c r="W173" s="65" t="e">
        <f>#REF!</f>
        <v>#REF!</v>
      </c>
      <c r="X173" s="65" t="e">
        <f>#REF!</f>
        <v>#REF!</v>
      </c>
      <c r="Y173" s="65" t="e">
        <f>#REF!</f>
        <v>#REF!</v>
      </c>
      <c r="Z173" s="65" t="e">
        <f>#REF!</f>
        <v>#REF!</v>
      </c>
      <c r="AA173" s="65" t="e">
        <f>#REF!</f>
        <v>#REF!</v>
      </c>
      <c r="AB173" s="65" t="e">
        <f>#REF!</f>
        <v>#REF!</v>
      </c>
      <c r="AC173" s="76">
        <v>77.5</v>
      </c>
      <c r="AD173" s="106" t="e">
        <f t="shared" si="82"/>
        <v>#REF!</v>
      </c>
      <c r="AE173" s="91">
        <v>4.34</v>
      </c>
      <c r="AF173" s="88">
        <v>4.681</v>
      </c>
      <c r="AG173" s="89" t="e">
        <f t="shared" si="83"/>
        <v>#REF!</v>
      </c>
      <c r="AH173" s="36" t="e">
        <f t="shared" si="84"/>
        <v>#REF!</v>
      </c>
      <c r="AI173" s="36">
        <f>VLOOKUP(A173,'base vis'!C:I,7,0)</f>
        <v>0</v>
      </c>
      <c r="AJ173" s="36">
        <f>VLOOKUP($A173,'base vis'!C:J,8,0)</f>
        <v>0</v>
      </c>
      <c r="AK173" s="36">
        <f>VLOOKUP($A173,'base vis'!C:K,9,0)</f>
        <v>1</v>
      </c>
      <c r="AL173" s="36">
        <f>VLOOKUP($A173,'base vis'!C:L,10,0)</f>
        <v>1</v>
      </c>
      <c r="AM173" s="36">
        <f>VLOOKUP($A173,'base vis'!C:M,11,0)</f>
        <v>3</v>
      </c>
      <c r="AN173" s="36">
        <f>VLOOKUP($A173,'base vis'!C:N,12,0)</f>
        <v>0</v>
      </c>
      <c r="AO173" s="36">
        <f>VLOOKUP($A173,'base vis'!C:O,13,0)</f>
        <v>0</v>
      </c>
      <c r="AP173" s="36">
        <f>VLOOKUP($A173,'base vis'!C:P,14,0)</f>
        <v>0</v>
      </c>
      <c r="AQ173" s="36">
        <f>VLOOKUP($A173,'base vis'!C:Q,15,0)</f>
        <v>0</v>
      </c>
      <c r="AR173" s="36">
        <f>VLOOKUP($A173,'base vis'!C:R,16,0)</f>
        <v>0</v>
      </c>
      <c r="AS173" s="36">
        <f>VLOOKUP($A173,'base vis'!C:S,17,0)</f>
        <v>0</v>
      </c>
      <c r="AT173" s="36">
        <f>VLOOKUP($A173,'base vis'!C:T,18,0)</f>
        <v>0</v>
      </c>
      <c r="AU173" s="36">
        <f>VLOOKUP($A173,'base vis'!C:U,19,0)</f>
        <v>0</v>
      </c>
      <c r="AV173" s="36">
        <f>VLOOKUP($A173,'base vis'!C:V,20,0)</f>
        <v>0</v>
      </c>
      <c r="AW173" s="36">
        <f>VLOOKUP($A173,'base vis'!C:W,21,0)</f>
        <v>0</v>
      </c>
      <c r="AX173" s="36">
        <f>VLOOKUP($A173,'base vis'!C:X,22,0)</f>
        <v>0</v>
      </c>
      <c r="AY173" s="36">
        <f>VLOOKUP($A173,'base vis'!C:Y,23,0)</f>
        <v>0</v>
      </c>
      <c r="AZ173" s="36">
        <f>VLOOKUP($A173,'base vis'!C:E,3,0)</f>
        <v>0</v>
      </c>
      <c r="BA173" s="36">
        <f>VLOOKUP($A173,'base vis'!C:F,4,0)</f>
        <v>6</v>
      </c>
      <c r="BB173" s="36">
        <f>VLOOKUP($A173,'base vis'!C:G,5,0)</f>
        <v>0</v>
      </c>
      <c r="BC173" s="36">
        <f>VLOOKUP($A173,'base vis'!C:H,6,0)</f>
        <v>0</v>
      </c>
      <c r="BD173" s="36" t="e">
        <f t="shared" si="85"/>
        <v>#REF!</v>
      </c>
      <c r="BE173" s="36" t="e">
        <f t="shared" si="59"/>
        <v>#REF!</v>
      </c>
      <c r="BF173" s="36" t="e">
        <f t="shared" si="60"/>
        <v>#REF!</v>
      </c>
      <c r="BG173" s="36" t="e">
        <f t="shared" si="61"/>
        <v>#REF!</v>
      </c>
      <c r="BH173" s="36" t="e">
        <f t="shared" si="62"/>
        <v>#REF!</v>
      </c>
      <c r="BI173" s="36" t="e">
        <f t="shared" si="63"/>
        <v>#REF!</v>
      </c>
      <c r="BJ173" s="36" t="e">
        <f t="shared" si="64"/>
        <v>#REF!</v>
      </c>
      <c r="BK173" s="36" t="e">
        <f t="shared" si="65"/>
        <v>#REF!</v>
      </c>
      <c r="BL173" s="36" t="e">
        <f t="shared" si="66"/>
        <v>#REF!</v>
      </c>
      <c r="BM173" s="36" t="e">
        <f t="shared" si="67"/>
        <v>#REF!</v>
      </c>
      <c r="BN173" s="36" t="e">
        <f t="shared" si="68"/>
        <v>#REF!</v>
      </c>
      <c r="BO173" s="36" t="e">
        <f t="shared" si="69"/>
        <v>#REF!</v>
      </c>
      <c r="BP173" s="36" t="e">
        <f t="shared" si="70"/>
        <v>#REF!</v>
      </c>
      <c r="BQ173" s="36" t="e">
        <f t="shared" si="71"/>
        <v>#REF!</v>
      </c>
      <c r="BR173" s="36" t="e">
        <f t="shared" si="72"/>
        <v>#REF!</v>
      </c>
      <c r="BS173" s="36" t="e">
        <f t="shared" si="73"/>
        <v>#REF!</v>
      </c>
      <c r="BT173" s="36" t="e">
        <f t="shared" si="74"/>
        <v>#REF!</v>
      </c>
      <c r="BU173" s="36" t="e">
        <f t="shared" si="75"/>
        <v>#REF!</v>
      </c>
      <c r="BV173" s="36" t="e">
        <f t="shared" si="76"/>
        <v>#REF!</v>
      </c>
      <c r="BW173" s="36" t="e">
        <f t="shared" si="77"/>
        <v>#REF!</v>
      </c>
      <c r="BX173" s="36" t="e">
        <f t="shared" si="78"/>
        <v>#REF!</v>
      </c>
    </row>
    <row r="174" spans="1:76" s="36" customFormat="1" ht="13.95" customHeight="1" thickBot="1">
      <c r="A174" s="81" t="s">
        <v>1381</v>
      </c>
      <c r="B174" s="26">
        <v>5</v>
      </c>
      <c r="C174" s="61" t="s">
        <v>92</v>
      </c>
      <c r="D174" s="62" t="s">
        <v>111</v>
      </c>
      <c r="E174" s="62" t="s">
        <v>265</v>
      </c>
      <c r="F174" s="72"/>
      <c r="G174" s="72"/>
      <c r="H174" s="72"/>
      <c r="I174" s="72"/>
      <c r="J174" s="72">
        <v>5</v>
      </c>
      <c r="K174" s="72"/>
      <c r="L174" s="126"/>
      <c r="M174" s="65" t="e">
        <f>#REF!</f>
        <v>#REF!</v>
      </c>
      <c r="N174" s="65" t="e">
        <f>#REF!</f>
        <v>#REF!</v>
      </c>
      <c r="O174" s="65" t="e">
        <f>#REF!</f>
        <v>#REF!</v>
      </c>
      <c r="P174" s="65" t="e">
        <f>#REF!</f>
        <v>#REF!</v>
      </c>
      <c r="Q174" s="65" t="e">
        <f>#REF!</f>
        <v>#REF!</v>
      </c>
      <c r="R174" s="65" t="e">
        <f>#REF!</f>
        <v>#REF!</v>
      </c>
      <c r="S174" s="65" t="e">
        <f>#REF!</f>
        <v>#REF!</v>
      </c>
      <c r="T174" s="65" t="e">
        <f>#REF!</f>
        <v>#REF!</v>
      </c>
      <c r="U174" s="65" t="e">
        <f>#REF!</f>
        <v>#REF!</v>
      </c>
      <c r="V174" s="65" t="e">
        <f>#REF!</f>
        <v>#REF!</v>
      </c>
      <c r="W174" s="65" t="e">
        <f>#REF!</f>
        <v>#REF!</v>
      </c>
      <c r="X174" s="65" t="e">
        <f>#REF!</f>
        <v>#REF!</v>
      </c>
      <c r="Y174" s="65" t="e">
        <f>#REF!</f>
        <v>#REF!</v>
      </c>
      <c r="Z174" s="65" t="e">
        <f>#REF!</f>
        <v>#REF!</v>
      </c>
      <c r="AA174" s="65" t="e">
        <f>#REF!</f>
        <v>#REF!</v>
      </c>
      <c r="AB174" s="65" t="e">
        <f>#REF!</f>
        <v>#REF!</v>
      </c>
      <c r="AC174" s="76">
        <v>72.5</v>
      </c>
      <c r="AD174" s="106" t="e">
        <f t="shared" si="82"/>
        <v>#REF!</v>
      </c>
      <c r="AE174" s="91">
        <v>5.9</v>
      </c>
      <c r="AF174" s="88">
        <v>6.3</v>
      </c>
      <c r="AG174" s="89" t="e">
        <f t="shared" si="83"/>
        <v>#REF!</v>
      </c>
      <c r="AH174" s="36" t="e">
        <f t="shared" si="84"/>
        <v>#REF!</v>
      </c>
      <c r="AI174" s="36">
        <f>VLOOKUP(A174,'base vis'!C:I,7,0)</f>
        <v>0</v>
      </c>
      <c r="AJ174" s="36">
        <f>VLOOKUP($A174,'base vis'!C:J,8,0)</f>
        <v>0</v>
      </c>
      <c r="AK174" s="36">
        <f>VLOOKUP($A174,'base vis'!C:K,9,0)</f>
        <v>0</v>
      </c>
      <c r="AL174" s="36">
        <f>VLOOKUP($A174,'base vis'!C:L,10,0)</f>
        <v>2</v>
      </c>
      <c r="AM174" s="36">
        <f>VLOOKUP($A174,'base vis'!C:M,11,0)</f>
        <v>1</v>
      </c>
      <c r="AN174" s="36">
        <f>VLOOKUP($A174,'base vis'!C:N,12,0)</f>
        <v>2</v>
      </c>
      <c r="AO174" s="36">
        <f>VLOOKUP($A174,'base vis'!C:O,13,0)</f>
        <v>0</v>
      </c>
      <c r="AP174" s="36">
        <f>VLOOKUP($A174,'base vis'!C:P,14,0)</f>
        <v>0</v>
      </c>
      <c r="AQ174" s="36">
        <f>VLOOKUP($A174,'base vis'!C:Q,15,0)</f>
        <v>0</v>
      </c>
      <c r="AR174" s="36">
        <f>VLOOKUP($A174,'base vis'!C:R,16,0)</f>
        <v>0</v>
      </c>
      <c r="AS174" s="36">
        <f>VLOOKUP($A174,'base vis'!C:S,17,0)</f>
        <v>0</v>
      </c>
      <c r="AT174" s="36">
        <f>VLOOKUP($A174,'base vis'!C:T,18,0)</f>
        <v>0</v>
      </c>
      <c r="AU174" s="36">
        <f>VLOOKUP($A174,'base vis'!C:U,19,0)</f>
        <v>0</v>
      </c>
      <c r="AV174" s="36">
        <f>VLOOKUP($A174,'base vis'!C:V,20,0)</f>
        <v>0</v>
      </c>
      <c r="AW174" s="36">
        <f>VLOOKUP($A174,'base vis'!C:W,21,0)</f>
        <v>0</v>
      </c>
      <c r="AX174" s="36">
        <f>VLOOKUP($A174,'base vis'!C:X,22,0)</f>
        <v>0</v>
      </c>
      <c r="AY174" s="36">
        <f>VLOOKUP($A174,'base vis'!C:Y,23,0)</f>
        <v>0</v>
      </c>
      <c r="AZ174" s="36">
        <f>VLOOKUP($A174,'base vis'!C:E,3,0)</f>
        <v>0</v>
      </c>
      <c r="BA174" s="36">
        <f>VLOOKUP($A174,'base vis'!C:F,4,0)</f>
        <v>5</v>
      </c>
      <c r="BB174" s="36">
        <f>VLOOKUP($A174,'base vis'!C:G,5,0)</f>
        <v>0</v>
      </c>
      <c r="BC174" s="36">
        <f>VLOOKUP($A174,'base vis'!C:H,6,0)</f>
        <v>0</v>
      </c>
      <c r="BD174" s="36" t="e">
        <f t="shared" si="85"/>
        <v>#REF!</v>
      </c>
      <c r="BE174" s="36" t="e">
        <f t="shared" si="59"/>
        <v>#REF!</v>
      </c>
      <c r="BF174" s="36" t="e">
        <f t="shared" si="60"/>
        <v>#REF!</v>
      </c>
      <c r="BG174" s="36" t="e">
        <f t="shared" si="61"/>
        <v>#REF!</v>
      </c>
      <c r="BH174" s="36" t="e">
        <f t="shared" si="62"/>
        <v>#REF!</v>
      </c>
      <c r="BI174" s="36" t="e">
        <f t="shared" si="63"/>
        <v>#REF!</v>
      </c>
      <c r="BJ174" s="36" t="e">
        <f t="shared" si="64"/>
        <v>#REF!</v>
      </c>
      <c r="BK174" s="36" t="e">
        <f t="shared" si="65"/>
        <v>#REF!</v>
      </c>
      <c r="BL174" s="36" t="e">
        <f t="shared" si="66"/>
        <v>#REF!</v>
      </c>
      <c r="BM174" s="36" t="e">
        <f t="shared" si="67"/>
        <v>#REF!</v>
      </c>
      <c r="BN174" s="36" t="e">
        <f t="shared" si="68"/>
        <v>#REF!</v>
      </c>
      <c r="BO174" s="36" t="e">
        <f t="shared" si="69"/>
        <v>#REF!</v>
      </c>
      <c r="BP174" s="36" t="e">
        <f t="shared" si="70"/>
        <v>#REF!</v>
      </c>
      <c r="BQ174" s="36" t="e">
        <f t="shared" si="71"/>
        <v>#REF!</v>
      </c>
      <c r="BR174" s="36" t="e">
        <f t="shared" si="72"/>
        <v>#REF!</v>
      </c>
      <c r="BS174" s="36" t="e">
        <f t="shared" si="73"/>
        <v>#REF!</v>
      </c>
      <c r="BT174" s="36" t="e">
        <f t="shared" si="74"/>
        <v>#REF!</v>
      </c>
      <c r="BU174" s="36" t="e">
        <f t="shared" si="75"/>
        <v>#REF!</v>
      </c>
      <c r="BV174" s="36" t="e">
        <f t="shared" si="76"/>
        <v>#REF!</v>
      </c>
      <c r="BW174" s="36" t="e">
        <f t="shared" si="77"/>
        <v>#REF!</v>
      </c>
      <c r="BX174" s="36" t="e">
        <f t="shared" si="78"/>
        <v>#REF!</v>
      </c>
    </row>
    <row r="175" spans="1:76" s="36" customFormat="1" ht="13.95" customHeight="1" thickBot="1">
      <c r="A175" s="81" t="s">
        <v>318</v>
      </c>
      <c r="B175" s="26">
        <v>5</v>
      </c>
      <c r="C175" s="61" t="s">
        <v>93</v>
      </c>
      <c r="D175" s="62" t="s">
        <v>111</v>
      </c>
      <c r="E175" s="62" t="s">
        <v>272</v>
      </c>
      <c r="F175" s="72"/>
      <c r="G175" s="72"/>
      <c r="H175" s="72"/>
      <c r="I175" s="72"/>
      <c r="J175" s="72"/>
      <c r="K175" s="72">
        <v>5</v>
      </c>
      <c r="L175" s="126"/>
      <c r="M175" s="65" t="e">
        <f>#REF!</f>
        <v>#REF!</v>
      </c>
      <c r="N175" s="65" t="e">
        <f>#REF!</f>
        <v>#REF!</v>
      </c>
      <c r="O175" s="65" t="e">
        <f>#REF!</f>
        <v>#REF!</v>
      </c>
      <c r="P175" s="65" t="e">
        <f>#REF!</f>
        <v>#REF!</v>
      </c>
      <c r="Q175" s="65" t="e">
        <f>#REF!</f>
        <v>#REF!</v>
      </c>
      <c r="R175" s="65" t="e">
        <f>#REF!</f>
        <v>#REF!</v>
      </c>
      <c r="S175" s="65" t="e">
        <f>#REF!</f>
        <v>#REF!</v>
      </c>
      <c r="T175" s="65" t="e">
        <f>#REF!</f>
        <v>#REF!</v>
      </c>
      <c r="U175" s="65" t="e">
        <f>#REF!</f>
        <v>#REF!</v>
      </c>
      <c r="V175" s="65" t="e">
        <f>#REF!</f>
        <v>#REF!</v>
      </c>
      <c r="W175" s="65" t="e">
        <f>#REF!</f>
        <v>#REF!</v>
      </c>
      <c r="X175" s="65" t="e">
        <f>#REF!</f>
        <v>#REF!</v>
      </c>
      <c r="Y175" s="65" t="e">
        <f>#REF!</f>
        <v>#REF!</v>
      </c>
      <c r="Z175" s="65" t="e">
        <f>#REF!</f>
        <v>#REF!</v>
      </c>
      <c r="AA175" s="65" t="e">
        <f>#REF!</f>
        <v>#REF!</v>
      </c>
      <c r="AB175" s="65" t="e">
        <f>#REF!</f>
        <v>#REF!</v>
      </c>
      <c r="AC175" s="76">
        <v>80</v>
      </c>
      <c r="AD175" s="106" t="e">
        <f t="shared" si="82"/>
        <v>#REF!</v>
      </c>
      <c r="AE175" s="91">
        <v>7.72</v>
      </c>
      <c r="AF175" s="88">
        <v>8.3433333333333319</v>
      </c>
      <c r="AG175" s="89" t="e">
        <f t="shared" si="83"/>
        <v>#REF!</v>
      </c>
      <c r="AH175" s="36" t="e">
        <f t="shared" si="84"/>
        <v>#REF!</v>
      </c>
      <c r="AI175" s="36">
        <f>VLOOKUP(A175,'base vis'!C:I,7,0)</f>
        <v>0</v>
      </c>
      <c r="AJ175" s="36">
        <f>VLOOKUP($A175,'base vis'!C:J,8,0)</f>
        <v>0</v>
      </c>
      <c r="AK175" s="36">
        <f>VLOOKUP($A175,'base vis'!C:K,9,0)</f>
        <v>0</v>
      </c>
      <c r="AL175" s="36">
        <f>VLOOKUP($A175,'base vis'!C:L,10,0)</f>
        <v>2</v>
      </c>
      <c r="AM175" s="36">
        <f>VLOOKUP($A175,'base vis'!C:M,11,0)</f>
        <v>0</v>
      </c>
      <c r="AN175" s="36">
        <f>VLOOKUP($A175,'base vis'!C:N,12,0)</f>
        <v>0</v>
      </c>
      <c r="AO175" s="36">
        <f>VLOOKUP($A175,'base vis'!C:O,13,0)</f>
        <v>2</v>
      </c>
      <c r="AP175" s="36">
        <f>VLOOKUP($A175,'base vis'!C:P,14,0)</f>
        <v>1</v>
      </c>
      <c r="AQ175" s="36">
        <f>VLOOKUP($A175,'base vis'!C:Q,15,0)</f>
        <v>0</v>
      </c>
      <c r="AR175" s="36">
        <f>VLOOKUP($A175,'base vis'!C:R,16,0)</f>
        <v>0</v>
      </c>
      <c r="AS175" s="36">
        <f>VLOOKUP($A175,'base vis'!C:S,17,0)</f>
        <v>0</v>
      </c>
      <c r="AT175" s="36">
        <f>VLOOKUP($A175,'base vis'!C:T,18,0)</f>
        <v>0</v>
      </c>
      <c r="AU175" s="36">
        <f>VLOOKUP($A175,'base vis'!C:U,19,0)</f>
        <v>0</v>
      </c>
      <c r="AV175" s="36">
        <f>VLOOKUP($A175,'base vis'!C:V,20,0)</f>
        <v>0</v>
      </c>
      <c r="AW175" s="36">
        <f>VLOOKUP($A175,'base vis'!C:W,21,0)</f>
        <v>0</v>
      </c>
      <c r="AX175" s="36">
        <f>VLOOKUP($A175,'base vis'!C:X,22,0)</f>
        <v>0</v>
      </c>
      <c r="AY175" s="36">
        <f>VLOOKUP($A175,'base vis'!C:Y,23,0)</f>
        <v>0</v>
      </c>
      <c r="AZ175" s="36">
        <f>VLOOKUP($A175,'base vis'!C:E,3,0)</f>
        <v>0</v>
      </c>
      <c r="BA175" s="36">
        <f>VLOOKUP($A175,'base vis'!C:F,4,0)</f>
        <v>5</v>
      </c>
      <c r="BB175" s="36">
        <f>VLOOKUP($A175,'base vis'!C:G,5,0)</f>
        <v>0</v>
      </c>
      <c r="BC175" s="36">
        <f>VLOOKUP($A175,'base vis'!C:H,6,0)</f>
        <v>0</v>
      </c>
      <c r="BD175" s="36" t="e">
        <f t="shared" si="85"/>
        <v>#REF!</v>
      </c>
      <c r="BE175" s="36" t="e">
        <f t="shared" si="59"/>
        <v>#REF!</v>
      </c>
      <c r="BF175" s="36" t="e">
        <f t="shared" si="60"/>
        <v>#REF!</v>
      </c>
      <c r="BG175" s="36" t="e">
        <f t="shared" si="61"/>
        <v>#REF!</v>
      </c>
      <c r="BH175" s="36" t="e">
        <f t="shared" si="62"/>
        <v>#REF!</v>
      </c>
      <c r="BI175" s="36" t="e">
        <f t="shared" si="63"/>
        <v>#REF!</v>
      </c>
      <c r="BJ175" s="36" t="e">
        <f t="shared" si="64"/>
        <v>#REF!</v>
      </c>
      <c r="BK175" s="36" t="e">
        <f t="shared" si="65"/>
        <v>#REF!</v>
      </c>
      <c r="BL175" s="36" t="e">
        <f t="shared" si="66"/>
        <v>#REF!</v>
      </c>
      <c r="BM175" s="36" t="e">
        <f t="shared" si="67"/>
        <v>#REF!</v>
      </c>
      <c r="BN175" s="36" t="e">
        <f t="shared" si="68"/>
        <v>#REF!</v>
      </c>
      <c r="BO175" s="36" t="e">
        <f t="shared" si="69"/>
        <v>#REF!</v>
      </c>
      <c r="BP175" s="36" t="e">
        <f t="shared" si="70"/>
        <v>#REF!</v>
      </c>
      <c r="BQ175" s="36" t="e">
        <f t="shared" si="71"/>
        <v>#REF!</v>
      </c>
      <c r="BR175" s="36" t="e">
        <f t="shared" si="72"/>
        <v>#REF!</v>
      </c>
      <c r="BS175" s="36" t="e">
        <f t="shared" si="73"/>
        <v>#REF!</v>
      </c>
      <c r="BT175" s="36" t="e">
        <f t="shared" si="74"/>
        <v>#REF!</v>
      </c>
      <c r="BU175" s="36" t="e">
        <f t="shared" si="75"/>
        <v>#REF!</v>
      </c>
      <c r="BV175" s="36" t="e">
        <f t="shared" si="76"/>
        <v>#REF!</v>
      </c>
      <c r="BW175" s="36" t="e">
        <f t="shared" si="77"/>
        <v>#REF!</v>
      </c>
      <c r="BX175" s="36" t="e">
        <f t="shared" si="78"/>
        <v>#REF!</v>
      </c>
    </row>
    <row r="176" spans="1:76" s="36" customFormat="1" ht="13.95" customHeight="1" thickBot="1">
      <c r="A176" s="81" t="s">
        <v>1382</v>
      </c>
      <c r="B176" s="26">
        <v>5</v>
      </c>
      <c r="C176" s="61" t="s">
        <v>93</v>
      </c>
      <c r="D176" s="62" t="s">
        <v>111</v>
      </c>
      <c r="E176" s="62" t="s">
        <v>265</v>
      </c>
      <c r="F176" s="72"/>
      <c r="G176" s="72"/>
      <c r="H176" s="72"/>
      <c r="I176" s="72"/>
      <c r="J176" s="72"/>
      <c r="K176" s="72">
        <v>5</v>
      </c>
      <c r="L176" s="126"/>
      <c r="M176" s="65" t="e">
        <f>#REF!</f>
        <v>#REF!</v>
      </c>
      <c r="N176" s="65" t="e">
        <f>#REF!</f>
        <v>#REF!</v>
      </c>
      <c r="O176" s="65" t="e">
        <f>#REF!</f>
        <v>#REF!</v>
      </c>
      <c r="P176" s="65" t="e">
        <f>#REF!</f>
        <v>#REF!</v>
      </c>
      <c r="Q176" s="65" t="e">
        <f>#REF!</f>
        <v>#REF!</v>
      </c>
      <c r="R176" s="65" t="e">
        <f>#REF!</f>
        <v>#REF!</v>
      </c>
      <c r="S176" s="65" t="e">
        <f>#REF!</f>
        <v>#REF!</v>
      </c>
      <c r="T176" s="65" t="e">
        <f>#REF!</f>
        <v>#REF!</v>
      </c>
      <c r="U176" s="65" t="e">
        <f>#REF!</f>
        <v>#REF!</v>
      </c>
      <c r="V176" s="65" t="e">
        <f>#REF!</f>
        <v>#REF!</v>
      </c>
      <c r="W176" s="65" t="e">
        <f>#REF!</f>
        <v>#REF!</v>
      </c>
      <c r="X176" s="65" t="e">
        <f>#REF!</f>
        <v>#REF!</v>
      </c>
      <c r="Y176" s="65" t="e">
        <f>#REF!</f>
        <v>#REF!</v>
      </c>
      <c r="Z176" s="65" t="e">
        <f>#REF!</f>
        <v>#REF!</v>
      </c>
      <c r="AA176" s="65" t="e">
        <f>#REF!</f>
        <v>#REF!</v>
      </c>
      <c r="AB176" s="65" t="e">
        <f>#REF!</f>
        <v>#REF!</v>
      </c>
      <c r="AC176" s="76">
        <v>95</v>
      </c>
      <c r="AD176" s="106" t="e">
        <f t="shared" si="82"/>
        <v>#REF!</v>
      </c>
      <c r="AE176" s="91">
        <v>10.220000000000001</v>
      </c>
      <c r="AF176" s="88">
        <v>10.6</v>
      </c>
      <c r="AG176" s="89" t="e">
        <f t="shared" si="83"/>
        <v>#REF!</v>
      </c>
      <c r="AH176" s="36" t="e">
        <f t="shared" si="84"/>
        <v>#REF!</v>
      </c>
      <c r="AI176" s="36">
        <f>VLOOKUP(A176,'base vis'!C:I,7,0)</f>
        <v>0</v>
      </c>
      <c r="AJ176" s="36">
        <f>VLOOKUP($A176,'base vis'!C:J,8,0)</f>
        <v>0</v>
      </c>
      <c r="AK176" s="36">
        <f>VLOOKUP($A176,'base vis'!C:K,9,0)</f>
        <v>0</v>
      </c>
      <c r="AL176" s="36">
        <f>VLOOKUP($A176,'base vis'!C:L,10,0)</f>
        <v>0</v>
      </c>
      <c r="AM176" s="36">
        <f>VLOOKUP($A176,'base vis'!C:M,11,0)</f>
        <v>2</v>
      </c>
      <c r="AN176" s="36">
        <f>VLOOKUP($A176,'base vis'!C:N,12,0)</f>
        <v>1</v>
      </c>
      <c r="AO176" s="36">
        <f>VLOOKUP($A176,'base vis'!C:O,13,0)</f>
        <v>2</v>
      </c>
      <c r="AP176" s="36">
        <f>VLOOKUP($A176,'base vis'!C:P,14,0)</f>
        <v>0</v>
      </c>
      <c r="AQ176" s="36">
        <f>VLOOKUP($A176,'base vis'!C:Q,15,0)</f>
        <v>0</v>
      </c>
      <c r="AR176" s="36">
        <f>VLOOKUP($A176,'base vis'!C:R,16,0)</f>
        <v>0</v>
      </c>
      <c r="AS176" s="36">
        <f>VLOOKUP($A176,'base vis'!C:S,17,0)</f>
        <v>0</v>
      </c>
      <c r="AT176" s="36">
        <f>VLOOKUP($A176,'base vis'!C:T,18,0)</f>
        <v>0</v>
      </c>
      <c r="AU176" s="36">
        <f>VLOOKUP($A176,'base vis'!C:U,19,0)</f>
        <v>0</v>
      </c>
      <c r="AV176" s="36">
        <f>VLOOKUP($A176,'base vis'!C:V,20,0)</f>
        <v>0</v>
      </c>
      <c r="AW176" s="36">
        <f>VLOOKUP($A176,'base vis'!C:W,21,0)</f>
        <v>0</v>
      </c>
      <c r="AX176" s="36">
        <f>VLOOKUP($A176,'base vis'!C:X,22,0)</f>
        <v>0</v>
      </c>
      <c r="AY176" s="36">
        <f>VLOOKUP($A176,'base vis'!C:Y,23,0)</f>
        <v>0</v>
      </c>
      <c r="AZ176" s="36">
        <f>VLOOKUP($A176,'base vis'!C:E,3,0)</f>
        <v>0</v>
      </c>
      <c r="BA176" s="36">
        <f>VLOOKUP($A176,'base vis'!C:F,4,0)</f>
        <v>5</v>
      </c>
      <c r="BB176" s="36">
        <f>VLOOKUP($A176,'base vis'!C:G,5,0)</f>
        <v>0</v>
      </c>
      <c r="BC176" s="36">
        <f>VLOOKUP($A176,'base vis'!C:H,6,0)</f>
        <v>0</v>
      </c>
      <c r="BD176" s="36" t="e">
        <f t="shared" si="85"/>
        <v>#REF!</v>
      </c>
      <c r="BE176" s="36" t="e">
        <f t="shared" si="59"/>
        <v>#REF!</v>
      </c>
      <c r="BF176" s="36" t="e">
        <f t="shared" si="60"/>
        <v>#REF!</v>
      </c>
      <c r="BG176" s="36" t="e">
        <f t="shared" si="61"/>
        <v>#REF!</v>
      </c>
      <c r="BH176" s="36" t="e">
        <f t="shared" si="62"/>
        <v>#REF!</v>
      </c>
      <c r="BI176" s="36" t="e">
        <f t="shared" si="63"/>
        <v>#REF!</v>
      </c>
      <c r="BJ176" s="36" t="e">
        <f t="shared" si="64"/>
        <v>#REF!</v>
      </c>
      <c r="BK176" s="36" t="e">
        <f t="shared" si="65"/>
        <v>#REF!</v>
      </c>
      <c r="BL176" s="36" t="e">
        <f t="shared" si="66"/>
        <v>#REF!</v>
      </c>
      <c r="BM176" s="36" t="e">
        <f t="shared" si="67"/>
        <v>#REF!</v>
      </c>
      <c r="BN176" s="36" t="e">
        <f t="shared" si="68"/>
        <v>#REF!</v>
      </c>
      <c r="BO176" s="36" t="e">
        <f t="shared" si="69"/>
        <v>#REF!</v>
      </c>
      <c r="BP176" s="36" t="e">
        <f t="shared" si="70"/>
        <v>#REF!</v>
      </c>
      <c r="BQ176" s="36" t="e">
        <f t="shared" si="71"/>
        <v>#REF!</v>
      </c>
      <c r="BR176" s="36" t="e">
        <f t="shared" si="72"/>
        <v>#REF!</v>
      </c>
      <c r="BS176" s="36" t="e">
        <f t="shared" si="73"/>
        <v>#REF!</v>
      </c>
      <c r="BT176" s="36" t="e">
        <f t="shared" si="74"/>
        <v>#REF!</v>
      </c>
      <c r="BU176" s="36" t="e">
        <f t="shared" si="75"/>
        <v>#REF!</v>
      </c>
      <c r="BV176" s="36" t="e">
        <f t="shared" si="76"/>
        <v>#REF!</v>
      </c>
      <c r="BW176" s="36" t="e">
        <f t="shared" si="77"/>
        <v>#REF!</v>
      </c>
      <c r="BX176" s="36" t="e">
        <f t="shared" si="78"/>
        <v>#REF!</v>
      </c>
    </row>
    <row r="177" spans="1:76" s="36" customFormat="1" ht="13.95" customHeight="1" thickBot="1">
      <c r="A177" s="81" t="s">
        <v>1383</v>
      </c>
      <c r="B177" s="26">
        <v>5</v>
      </c>
      <c r="C177" s="61" t="s">
        <v>93</v>
      </c>
      <c r="D177" s="62" t="s">
        <v>111</v>
      </c>
      <c r="E177" s="62" t="s">
        <v>265</v>
      </c>
      <c r="F177" s="72"/>
      <c r="G177" s="72"/>
      <c r="H177" s="72"/>
      <c r="I177" s="72"/>
      <c r="J177" s="72"/>
      <c r="K177" s="72">
        <v>5</v>
      </c>
      <c r="L177" s="126"/>
      <c r="M177" s="65" t="e">
        <f>#REF!</f>
        <v>#REF!</v>
      </c>
      <c r="N177" s="65" t="e">
        <f>#REF!</f>
        <v>#REF!</v>
      </c>
      <c r="O177" s="65" t="e">
        <f>#REF!</f>
        <v>#REF!</v>
      </c>
      <c r="P177" s="65" t="e">
        <f>#REF!</f>
        <v>#REF!</v>
      </c>
      <c r="Q177" s="65" t="e">
        <f>#REF!</f>
        <v>#REF!</v>
      </c>
      <c r="R177" s="65" t="e">
        <f>#REF!</f>
        <v>#REF!</v>
      </c>
      <c r="S177" s="65" t="e">
        <f>#REF!</f>
        <v>#REF!</v>
      </c>
      <c r="T177" s="65" t="e">
        <f>#REF!</f>
        <v>#REF!</v>
      </c>
      <c r="U177" s="65" t="e">
        <f>#REF!</f>
        <v>#REF!</v>
      </c>
      <c r="V177" s="65" t="e">
        <f>#REF!</f>
        <v>#REF!</v>
      </c>
      <c r="W177" s="65" t="e">
        <f>#REF!</f>
        <v>#REF!</v>
      </c>
      <c r="X177" s="65" t="e">
        <f>#REF!</f>
        <v>#REF!</v>
      </c>
      <c r="Y177" s="65" t="e">
        <f>#REF!</f>
        <v>#REF!</v>
      </c>
      <c r="Z177" s="65" t="e">
        <f>#REF!</f>
        <v>#REF!</v>
      </c>
      <c r="AA177" s="65" t="e">
        <f>#REF!</f>
        <v>#REF!</v>
      </c>
      <c r="AB177" s="65" t="e">
        <f>#REF!</f>
        <v>#REF!</v>
      </c>
      <c r="AC177" s="76">
        <v>82.5</v>
      </c>
      <c r="AD177" s="106" t="e">
        <f t="shared" si="82"/>
        <v>#REF!</v>
      </c>
      <c r="AE177" s="91">
        <v>8.4700000000000006</v>
      </c>
      <c r="AF177" s="88">
        <v>9</v>
      </c>
      <c r="AG177" s="89" t="e">
        <f t="shared" si="83"/>
        <v>#REF!</v>
      </c>
      <c r="AH177" s="36" t="e">
        <f t="shared" si="84"/>
        <v>#REF!</v>
      </c>
      <c r="AI177" s="36">
        <f>VLOOKUP(A177,'base vis'!C:I,7,0)</f>
        <v>0</v>
      </c>
      <c r="AJ177" s="36">
        <f>VLOOKUP($A177,'base vis'!C:J,8,0)</f>
        <v>0</v>
      </c>
      <c r="AK177" s="36">
        <f>VLOOKUP($A177,'base vis'!C:K,9,0)</f>
        <v>0</v>
      </c>
      <c r="AL177" s="36">
        <f>VLOOKUP($A177,'base vis'!C:L,10,0)</f>
        <v>2</v>
      </c>
      <c r="AM177" s="36">
        <f>VLOOKUP($A177,'base vis'!C:M,11,0)</f>
        <v>1</v>
      </c>
      <c r="AN177" s="36">
        <f>VLOOKUP($A177,'base vis'!C:N,12,0)</f>
        <v>2</v>
      </c>
      <c r="AO177" s="36">
        <f>VLOOKUP($A177,'base vis'!C:O,13,0)</f>
        <v>0</v>
      </c>
      <c r="AP177" s="36">
        <f>VLOOKUP($A177,'base vis'!C:P,14,0)</f>
        <v>0</v>
      </c>
      <c r="AQ177" s="36">
        <f>VLOOKUP($A177,'base vis'!C:Q,15,0)</f>
        <v>0</v>
      </c>
      <c r="AR177" s="36">
        <f>VLOOKUP($A177,'base vis'!C:R,16,0)</f>
        <v>0</v>
      </c>
      <c r="AS177" s="36">
        <f>VLOOKUP($A177,'base vis'!C:S,17,0)</f>
        <v>0</v>
      </c>
      <c r="AT177" s="36">
        <f>VLOOKUP($A177,'base vis'!C:T,18,0)</f>
        <v>0</v>
      </c>
      <c r="AU177" s="36">
        <f>VLOOKUP($A177,'base vis'!C:U,19,0)</f>
        <v>0</v>
      </c>
      <c r="AV177" s="36">
        <f>VLOOKUP($A177,'base vis'!C:V,20,0)</f>
        <v>0</v>
      </c>
      <c r="AW177" s="36">
        <f>VLOOKUP($A177,'base vis'!C:W,21,0)</f>
        <v>0</v>
      </c>
      <c r="AX177" s="36">
        <f>VLOOKUP($A177,'base vis'!C:X,22,0)</f>
        <v>0</v>
      </c>
      <c r="AY177" s="36">
        <f>VLOOKUP($A177,'base vis'!C:Y,23,0)</f>
        <v>0</v>
      </c>
      <c r="AZ177" s="36">
        <f>VLOOKUP($A177,'base vis'!C:E,3,0)</f>
        <v>0</v>
      </c>
      <c r="BA177" s="36">
        <f>VLOOKUP($A177,'base vis'!C:F,4,0)</f>
        <v>5</v>
      </c>
      <c r="BB177" s="36">
        <f>VLOOKUP($A177,'base vis'!C:G,5,0)</f>
        <v>0</v>
      </c>
      <c r="BC177" s="36">
        <f>VLOOKUP($A177,'base vis'!C:H,6,0)</f>
        <v>0</v>
      </c>
      <c r="BD177" s="36" t="e">
        <f t="shared" si="85"/>
        <v>#REF!</v>
      </c>
      <c r="BE177" s="36" t="e">
        <f t="shared" si="59"/>
        <v>#REF!</v>
      </c>
      <c r="BF177" s="36" t="e">
        <f t="shared" si="60"/>
        <v>#REF!</v>
      </c>
      <c r="BG177" s="36" t="e">
        <f t="shared" si="61"/>
        <v>#REF!</v>
      </c>
      <c r="BH177" s="36" t="e">
        <f t="shared" si="62"/>
        <v>#REF!</v>
      </c>
      <c r="BI177" s="36" t="e">
        <f t="shared" si="63"/>
        <v>#REF!</v>
      </c>
      <c r="BJ177" s="36" t="e">
        <f t="shared" si="64"/>
        <v>#REF!</v>
      </c>
      <c r="BK177" s="36" t="e">
        <f t="shared" si="65"/>
        <v>#REF!</v>
      </c>
      <c r="BL177" s="36" t="e">
        <f t="shared" si="66"/>
        <v>#REF!</v>
      </c>
      <c r="BM177" s="36" t="e">
        <f t="shared" si="67"/>
        <v>#REF!</v>
      </c>
      <c r="BN177" s="36" t="e">
        <f t="shared" si="68"/>
        <v>#REF!</v>
      </c>
      <c r="BO177" s="36" t="e">
        <f t="shared" si="69"/>
        <v>#REF!</v>
      </c>
      <c r="BP177" s="36" t="e">
        <f t="shared" si="70"/>
        <v>#REF!</v>
      </c>
      <c r="BQ177" s="36" t="e">
        <f t="shared" si="71"/>
        <v>#REF!</v>
      </c>
      <c r="BR177" s="36" t="e">
        <f t="shared" si="72"/>
        <v>#REF!</v>
      </c>
      <c r="BS177" s="36" t="e">
        <f t="shared" si="73"/>
        <v>#REF!</v>
      </c>
      <c r="BT177" s="36" t="e">
        <f t="shared" si="74"/>
        <v>#REF!</v>
      </c>
      <c r="BU177" s="36" t="e">
        <f t="shared" si="75"/>
        <v>#REF!</v>
      </c>
      <c r="BV177" s="36" t="e">
        <f t="shared" si="76"/>
        <v>#REF!</v>
      </c>
      <c r="BW177" s="36" t="e">
        <f t="shared" si="77"/>
        <v>#REF!</v>
      </c>
      <c r="BX177" s="36" t="e">
        <f t="shared" si="78"/>
        <v>#REF!</v>
      </c>
    </row>
    <row r="178" spans="1:76" s="36" customFormat="1" ht="13.95" customHeight="1" thickBot="1">
      <c r="A178" s="81" t="s">
        <v>1384</v>
      </c>
      <c r="B178" s="26">
        <v>5</v>
      </c>
      <c r="C178" s="61" t="s">
        <v>94</v>
      </c>
      <c r="D178" s="62" t="s">
        <v>111</v>
      </c>
      <c r="E178" s="62" t="s">
        <v>265</v>
      </c>
      <c r="F178" s="72"/>
      <c r="G178" s="72"/>
      <c r="H178" s="72"/>
      <c r="I178" s="72"/>
      <c r="J178" s="72"/>
      <c r="K178" s="72"/>
      <c r="L178" s="126">
        <v>5</v>
      </c>
      <c r="M178" s="65" t="e">
        <f>#REF!</f>
        <v>#REF!</v>
      </c>
      <c r="N178" s="65" t="e">
        <f>#REF!</f>
        <v>#REF!</v>
      </c>
      <c r="O178" s="65" t="e">
        <f>#REF!</f>
        <v>#REF!</v>
      </c>
      <c r="P178" s="65" t="e">
        <f>#REF!</f>
        <v>#REF!</v>
      </c>
      <c r="Q178" s="65" t="e">
        <f>#REF!</f>
        <v>#REF!</v>
      </c>
      <c r="R178" s="65" t="e">
        <f>#REF!</f>
        <v>#REF!</v>
      </c>
      <c r="S178" s="65" t="e">
        <f>#REF!</f>
        <v>#REF!</v>
      </c>
      <c r="T178" s="65" t="e">
        <f>#REF!</f>
        <v>#REF!</v>
      </c>
      <c r="U178" s="65" t="e">
        <f>#REF!</f>
        <v>#REF!</v>
      </c>
      <c r="V178" s="65" t="e">
        <f>#REF!</f>
        <v>#REF!</v>
      </c>
      <c r="W178" s="65" t="e">
        <f>#REF!</f>
        <v>#REF!</v>
      </c>
      <c r="X178" s="65" t="e">
        <f>#REF!</f>
        <v>#REF!</v>
      </c>
      <c r="Y178" s="65" t="e">
        <f>#REF!</f>
        <v>#REF!</v>
      </c>
      <c r="Z178" s="65" t="e">
        <f>#REF!</f>
        <v>#REF!</v>
      </c>
      <c r="AA178" s="65" t="e">
        <f>#REF!</f>
        <v>#REF!</v>
      </c>
      <c r="AB178" s="65" t="e">
        <f>#REF!</f>
        <v>#REF!</v>
      </c>
      <c r="AC178" s="76">
        <v>95</v>
      </c>
      <c r="AD178" s="106" t="e">
        <f t="shared" si="82"/>
        <v>#REF!</v>
      </c>
      <c r="AE178" s="91">
        <v>11.58</v>
      </c>
      <c r="AF178" s="88">
        <v>12.04</v>
      </c>
      <c r="AG178" s="89" t="e">
        <f t="shared" si="83"/>
        <v>#REF!</v>
      </c>
      <c r="AH178" s="36" t="e">
        <f t="shared" si="84"/>
        <v>#REF!</v>
      </c>
      <c r="AI178" s="36">
        <f>VLOOKUP(A178,'base vis'!C:I,7,0)</f>
        <v>0</v>
      </c>
      <c r="AJ178" s="36">
        <f>VLOOKUP($A178,'base vis'!C:J,8,0)</f>
        <v>0</v>
      </c>
      <c r="AK178" s="36">
        <f>VLOOKUP($A178,'base vis'!C:K,9,0)</f>
        <v>0</v>
      </c>
      <c r="AL178" s="36">
        <f>VLOOKUP($A178,'base vis'!C:L,10,0)</f>
        <v>2</v>
      </c>
      <c r="AM178" s="36">
        <f>VLOOKUP($A178,'base vis'!C:M,11,0)</f>
        <v>1</v>
      </c>
      <c r="AN178" s="36">
        <f>VLOOKUP($A178,'base vis'!C:N,12,0)</f>
        <v>2</v>
      </c>
      <c r="AO178" s="36">
        <f>VLOOKUP($A178,'base vis'!C:O,13,0)</f>
        <v>0</v>
      </c>
      <c r="AP178" s="36">
        <f>VLOOKUP($A178,'base vis'!C:P,14,0)</f>
        <v>0</v>
      </c>
      <c r="AQ178" s="36">
        <f>VLOOKUP($A178,'base vis'!C:Q,15,0)</f>
        <v>0</v>
      </c>
      <c r="AR178" s="36">
        <f>VLOOKUP($A178,'base vis'!C:R,16,0)</f>
        <v>0</v>
      </c>
      <c r="AS178" s="36">
        <f>VLOOKUP($A178,'base vis'!C:S,17,0)</f>
        <v>0</v>
      </c>
      <c r="AT178" s="36">
        <f>VLOOKUP($A178,'base vis'!C:T,18,0)</f>
        <v>0</v>
      </c>
      <c r="AU178" s="36">
        <f>VLOOKUP($A178,'base vis'!C:U,19,0)</f>
        <v>0</v>
      </c>
      <c r="AV178" s="36">
        <f>VLOOKUP($A178,'base vis'!C:V,20,0)</f>
        <v>0</v>
      </c>
      <c r="AW178" s="36">
        <f>VLOOKUP($A178,'base vis'!C:W,21,0)</f>
        <v>0</v>
      </c>
      <c r="AX178" s="36">
        <f>VLOOKUP($A178,'base vis'!C:X,22,0)</f>
        <v>0</v>
      </c>
      <c r="AY178" s="36">
        <f>VLOOKUP($A178,'base vis'!C:Y,23,0)</f>
        <v>0</v>
      </c>
      <c r="AZ178" s="36">
        <f>VLOOKUP($A178,'base vis'!C:E,3,0)</f>
        <v>0</v>
      </c>
      <c r="BA178" s="36">
        <f>VLOOKUP($A178,'base vis'!C:F,4,0)</f>
        <v>6</v>
      </c>
      <c r="BB178" s="36">
        <f>VLOOKUP($A178,'base vis'!C:G,5,0)</f>
        <v>0</v>
      </c>
      <c r="BC178" s="36">
        <f>VLOOKUP($A178,'base vis'!C:H,6,0)</f>
        <v>0</v>
      </c>
      <c r="BD178" s="36" t="e">
        <f t="shared" si="85"/>
        <v>#REF!</v>
      </c>
      <c r="BE178" s="36" t="e">
        <f t="shared" si="59"/>
        <v>#REF!</v>
      </c>
      <c r="BF178" s="36" t="e">
        <f t="shared" si="60"/>
        <v>#REF!</v>
      </c>
      <c r="BG178" s="36" t="e">
        <f t="shared" si="61"/>
        <v>#REF!</v>
      </c>
      <c r="BH178" s="36" t="e">
        <f t="shared" si="62"/>
        <v>#REF!</v>
      </c>
      <c r="BI178" s="36" t="e">
        <f t="shared" si="63"/>
        <v>#REF!</v>
      </c>
      <c r="BJ178" s="36" t="e">
        <f t="shared" si="64"/>
        <v>#REF!</v>
      </c>
      <c r="BK178" s="36" t="e">
        <f t="shared" si="65"/>
        <v>#REF!</v>
      </c>
      <c r="BL178" s="36" t="e">
        <f t="shared" si="66"/>
        <v>#REF!</v>
      </c>
      <c r="BM178" s="36" t="e">
        <f t="shared" si="67"/>
        <v>#REF!</v>
      </c>
      <c r="BN178" s="36" t="e">
        <f t="shared" si="68"/>
        <v>#REF!</v>
      </c>
      <c r="BO178" s="36" t="e">
        <f t="shared" si="69"/>
        <v>#REF!</v>
      </c>
      <c r="BP178" s="36" t="e">
        <f t="shared" si="70"/>
        <v>#REF!</v>
      </c>
      <c r="BQ178" s="36" t="e">
        <f t="shared" si="71"/>
        <v>#REF!</v>
      </c>
      <c r="BR178" s="36" t="e">
        <f t="shared" si="72"/>
        <v>#REF!</v>
      </c>
      <c r="BS178" s="36" t="e">
        <f t="shared" si="73"/>
        <v>#REF!</v>
      </c>
      <c r="BT178" s="36" t="e">
        <f t="shared" si="74"/>
        <v>#REF!</v>
      </c>
      <c r="BU178" s="36" t="e">
        <f t="shared" si="75"/>
        <v>#REF!</v>
      </c>
      <c r="BV178" s="36" t="e">
        <f t="shared" si="76"/>
        <v>#REF!</v>
      </c>
      <c r="BW178" s="36" t="e">
        <f t="shared" si="77"/>
        <v>#REF!</v>
      </c>
      <c r="BX178" s="36" t="e">
        <f t="shared" si="78"/>
        <v>#REF!</v>
      </c>
    </row>
    <row r="179" spans="1:76" s="36" customFormat="1" ht="13.95" customHeight="1" thickBot="1">
      <c r="A179" s="81" t="s">
        <v>266</v>
      </c>
      <c r="B179" s="26">
        <v>5</v>
      </c>
      <c r="C179" s="61" t="s">
        <v>94</v>
      </c>
      <c r="D179" s="62" t="s">
        <v>111</v>
      </c>
      <c r="E179" s="62" t="s">
        <v>273</v>
      </c>
      <c r="F179" s="72"/>
      <c r="G179" s="72"/>
      <c r="H179" s="72"/>
      <c r="I179" s="72"/>
      <c r="J179" s="72"/>
      <c r="K179" s="72"/>
      <c r="L179" s="126">
        <v>5</v>
      </c>
      <c r="M179" s="65" t="e">
        <f>#REF!</f>
        <v>#REF!</v>
      </c>
      <c r="N179" s="65" t="e">
        <f>#REF!</f>
        <v>#REF!</v>
      </c>
      <c r="O179" s="65" t="e">
        <f>#REF!</f>
        <v>#REF!</v>
      </c>
      <c r="P179" s="65" t="e">
        <f>#REF!</f>
        <v>#REF!</v>
      </c>
      <c r="Q179" s="65" t="e">
        <f>#REF!</f>
        <v>#REF!</v>
      </c>
      <c r="R179" s="65" t="e">
        <f>#REF!</f>
        <v>#REF!</v>
      </c>
      <c r="S179" s="65" t="e">
        <f>#REF!</f>
        <v>#REF!</v>
      </c>
      <c r="T179" s="65" t="e">
        <f>#REF!</f>
        <v>#REF!</v>
      </c>
      <c r="U179" s="65" t="e">
        <f>#REF!</f>
        <v>#REF!</v>
      </c>
      <c r="V179" s="65" t="e">
        <f>#REF!</f>
        <v>#REF!</v>
      </c>
      <c r="W179" s="65" t="e">
        <f>#REF!</f>
        <v>#REF!</v>
      </c>
      <c r="X179" s="65" t="e">
        <f>#REF!</f>
        <v>#REF!</v>
      </c>
      <c r="Y179" s="65" t="e">
        <f>#REF!</f>
        <v>#REF!</v>
      </c>
      <c r="Z179" s="65" t="e">
        <f>#REF!</f>
        <v>#REF!</v>
      </c>
      <c r="AA179" s="65" t="e">
        <f>#REF!</f>
        <v>#REF!</v>
      </c>
      <c r="AB179" s="65" t="e">
        <f>#REF!</f>
        <v>#REF!</v>
      </c>
      <c r="AC179" s="76">
        <v>105</v>
      </c>
      <c r="AD179" s="106" t="e">
        <f t="shared" si="82"/>
        <v>#REF!</v>
      </c>
      <c r="AE179" s="91"/>
      <c r="AF179" s="88"/>
      <c r="AG179" s="89" t="e">
        <f t="shared" si="83"/>
        <v>#REF!</v>
      </c>
      <c r="AH179" s="36" t="e">
        <f t="shared" si="84"/>
        <v>#REF!</v>
      </c>
      <c r="AI179" s="36">
        <f>VLOOKUP(A179,'base vis'!C:I,7,0)</f>
        <v>0</v>
      </c>
      <c r="AJ179" s="36">
        <f>VLOOKUP($A179,'base vis'!C:J,8,0)</f>
        <v>0</v>
      </c>
      <c r="AK179" s="36">
        <f>VLOOKUP($A179,'base vis'!C:K,9,0)</f>
        <v>0</v>
      </c>
      <c r="AL179" s="36">
        <f>VLOOKUP($A179,'base vis'!C:L,10,0)</f>
        <v>0</v>
      </c>
      <c r="AM179" s="36">
        <f>VLOOKUP($A179,'base vis'!C:M,11,0)</f>
        <v>0</v>
      </c>
      <c r="AN179" s="36">
        <f>VLOOKUP($A179,'base vis'!C:N,12,0)</f>
        <v>1</v>
      </c>
      <c r="AO179" s="36">
        <f>VLOOKUP($A179,'base vis'!C:O,13,0)</f>
        <v>4</v>
      </c>
      <c r="AP179" s="36">
        <f>VLOOKUP($A179,'base vis'!C:P,14,0)</f>
        <v>0</v>
      </c>
      <c r="AQ179" s="36">
        <f>VLOOKUP($A179,'base vis'!C:Q,15,0)</f>
        <v>0</v>
      </c>
      <c r="AR179" s="36">
        <f>VLOOKUP($A179,'base vis'!C:R,16,0)</f>
        <v>0</v>
      </c>
      <c r="AS179" s="36">
        <f>VLOOKUP($A179,'base vis'!C:S,17,0)</f>
        <v>0</v>
      </c>
      <c r="AT179" s="36">
        <f>VLOOKUP($A179,'base vis'!C:T,18,0)</f>
        <v>0</v>
      </c>
      <c r="AU179" s="36">
        <f>VLOOKUP($A179,'base vis'!C:U,19,0)</f>
        <v>0</v>
      </c>
      <c r="AV179" s="36">
        <f>VLOOKUP($A179,'base vis'!C:V,20,0)</f>
        <v>0</v>
      </c>
      <c r="AW179" s="36">
        <f>VLOOKUP($A179,'base vis'!C:W,21,0)</f>
        <v>0</v>
      </c>
      <c r="AX179" s="36">
        <f>VLOOKUP($A179,'base vis'!C:X,22,0)</f>
        <v>0</v>
      </c>
      <c r="AY179" s="36">
        <f>VLOOKUP($A179,'base vis'!C:Y,23,0)</f>
        <v>0</v>
      </c>
      <c r="AZ179" s="36">
        <f>VLOOKUP($A179,'base vis'!C:E,3,0)</f>
        <v>0</v>
      </c>
      <c r="BA179" s="36">
        <f>VLOOKUP($A179,'base vis'!C:F,4,0)</f>
        <v>1</v>
      </c>
      <c r="BB179" s="36">
        <f>VLOOKUP($A179,'base vis'!C:G,5,0)</f>
        <v>0</v>
      </c>
      <c r="BC179" s="36">
        <f>VLOOKUP($A179,'base vis'!C:H,6,0)</f>
        <v>5</v>
      </c>
      <c r="BD179" s="36" t="e">
        <f t="shared" si="85"/>
        <v>#REF!</v>
      </c>
      <c r="BE179" s="36" t="e">
        <f t="shared" si="59"/>
        <v>#REF!</v>
      </c>
      <c r="BF179" s="36" t="e">
        <f t="shared" si="60"/>
        <v>#REF!</v>
      </c>
      <c r="BG179" s="36" t="e">
        <f t="shared" si="61"/>
        <v>#REF!</v>
      </c>
      <c r="BH179" s="36" t="e">
        <f t="shared" si="62"/>
        <v>#REF!</v>
      </c>
      <c r="BI179" s="36" t="e">
        <f t="shared" si="63"/>
        <v>#REF!</v>
      </c>
      <c r="BJ179" s="36" t="e">
        <f t="shared" si="64"/>
        <v>#REF!</v>
      </c>
      <c r="BK179" s="36" t="e">
        <f t="shared" si="65"/>
        <v>#REF!</v>
      </c>
      <c r="BL179" s="36" t="e">
        <f t="shared" si="66"/>
        <v>#REF!</v>
      </c>
      <c r="BM179" s="36" t="e">
        <f t="shared" si="67"/>
        <v>#REF!</v>
      </c>
      <c r="BN179" s="36" t="e">
        <f t="shared" si="68"/>
        <v>#REF!</v>
      </c>
      <c r="BO179" s="36" t="e">
        <f t="shared" si="69"/>
        <v>#REF!</v>
      </c>
      <c r="BP179" s="36" t="e">
        <f t="shared" si="70"/>
        <v>#REF!</v>
      </c>
      <c r="BQ179" s="36" t="e">
        <f t="shared" si="71"/>
        <v>#REF!</v>
      </c>
      <c r="BR179" s="36" t="e">
        <f t="shared" si="72"/>
        <v>#REF!</v>
      </c>
      <c r="BS179" s="36" t="e">
        <f t="shared" si="73"/>
        <v>#REF!</v>
      </c>
      <c r="BT179" s="36" t="e">
        <f t="shared" si="74"/>
        <v>#REF!</v>
      </c>
      <c r="BU179" s="36" t="e">
        <f t="shared" si="75"/>
        <v>#REF!</v>
      </c>
      <c r="BV179" s="36" t="e">
        <f t="shared" si="76"/>
        <v>#REF!</v>
      </c>
      <c r="BW179" s="36" t="e">
        <f t="shared" si="77"/>
        <v>#REF!</v>
      </c>
      <c r="BX179" s="36" t="e">
        <f t="shared" si="78"/>
        <v>#REF!</v>
      </c>
    </row>
    <row r="180" spans="1:76" s="36" customFormat="1" ht="13.95" customHeight="1" thickBot="1">
      <c r="A180" s="81" t="s">
        <v>319</v>
      </c>
      <c r="B180" s="26">
        <v>10</v>
      </c>
      <c r="C180" s="61" t="s">
        <v>91</v>
      </c>
      <c r="D180" s="62" t="s">
        <v>111</v>
      </c>
      <c r="E180" s="62" t="s">
        <v>262</v>
      </c>
      <c r="F180" s="72"/>
      <c r="G180" s="72"/>
      <c r="H180" s="72"/>
      <c r="I180" s="72">
        <v>10</v>
      </c>
      <c r="J180" s="72"/>
      <c r="K180" s="72"/>
      <c r="L180" s="126"/>
      <c r="M180" s="65" t="e">
        <f>#REF!</f>
        <v>#REF!</v>
      </c>
      <c r="N180" s="65" t="e">
        <f>#REF!</f>
        <v>#REF!</v>
      </c>
      <c r="O180" s="65" t="e">
        <f>#REF!</f>
        <v>#REF!</v>
      </c>
      <c r="P180" s="65" t="e">
        <f>#REF!</f>
        <v>#REF!</v>
      </c>
      <c r="Q180" s="65" t="e">
        <f>#REF!</f>
        <v>#REF!</v>
      </c>
      <c r="R180" s="65" t="e">
        <f>#REF!</f>
        <v>#REF!</v>
      </c>
      <c r="S180" s="65" t="e">
        <f>#REF!</f>
        <v>#REF!</v>
      </c>
      <c r="T180" s="65" t="e">
        <f>#REF!</f>
        <v>#REF!</v>
      </c>
      <c r="U180" s="65" t="e">
        <f>#REF!</f>
        <v>#REF!</v>
      </c>
      <c r="V180" s="65" t="e">
        <f>#REF!</f>
        <v>#REF!</v>
      </c>
      <c r="W180" s="65" t="e">
        <f>#REF!</f>
        <v>#REF!</v>
      </c>
      <c r="X180" s="65" t="e">
        <f>#REF!</f>
        <v>#REF!</v>
      </c>
      <c r="Y180" s="65" t="e">
        <f>#REF!</f>
        <v>#REF!</v>
      </c>
      <c r="Z180" s="65" t="e">
        <f>#REF!</f>
        <v>#REF!</v>
      </c>
      <c r="AA180" s="65" t="e">
        <f>#REF!</f>
        <v>#REF!</v>
      </c>
      <c r="AB180" s="65" t="e">
        <f>#REF!</f>
        <v>#REF!</v>
      </c>
      <c r="AC180" s="76">
        <v>77.5</v>
      </c>
      <c r="AD180" s="106" t="e">
        <f t="shared" si="82"/>
        <v>#REF!</v>
      </c>
      <c r="AE180" s="91">
        <v>4.5599999999999996</v>
      </c>
      <c r="AF180" s="88">
        <v>4.8507142857142851</v>
      </c>
      <c r="AG180" s="89" t="e">
        <f t="shared" si="83"/>
        <v>#REF!</v>
      </c>
      <c r="AH180" s="36" t="e">
        <f t="shared" si="84"/>
        <v>#REF!</v>
      </c>
      <c r="AI180" s="36">
        <f>VLOOKUP(A180,'base vis'!C:I,7,0)</f>
        <v>0</v>
      </c>
      <c r="AJ180" s="36">
        <f>VLOOKUP($A180,'base vis'!C:J,8,0)</f>
        <v>0</v>
      </c>
      <c r="AK180" s="36">
        <f>VLOOKUP($A180,'base vis'!C:K,9,0)</f>
        <v>0</v>
      </c>
      <c r="AL180" s="36">
        <f>VLOOKUP($A180,'base vis'!C:L,10,0)</f>
        <v>0</v>
      </c>
      <c r="AM180" s="36">
        <f>VLOOKUP($A180,'base vis'!C:M,11,0)</f>
        <v>10</v>
      </c>
      <c r="AN180" s="36">
        <f>VLOOKUP($A180,'base vis'!C:N,12,0)</f>
        <v>0</v>
      </c>
      <c r="AO180" s="36">
        <f>VLOOKUP($A180,'base vis'!C:O,13,0)</f>
        <v>0</v>
      </c>
      <c r="AP180" s="36">
        <f>VLOOKUP($A180,'base vis'!C:P,14,0)</f>
        <v>0</v>
      </c>
      <c r="AQ180" s="36">
        <f>VLOOKUP($A180,'base vis'!C:Q,15,0)</f>
        <v>0</v>
      </c>
      <c r="AR180" s="36">
        <f>VLOOKUP($A180,'base vis'!C:R,16,0)</f>
        <v>0</v>
      </c>
      <c r="AS180" s="36">
        <f>VLOOKUP($A180,'base vis'!C:S,17,0)</f>
        <v>0</v>
      </c>
      <c r="AT180" s="36">
        <f>VLOOKUP($A180,'base vis'!C:T,18,0)</f>
        <v>0</v>
      </c>
      <c r="AU180" s="36">
        <f>VLOOKUP($A180,'base vis'!C:U,19,0)</f>
        <v>0</v>
      </c>
      <c r="AV180" s="36">
        <f>VLOOKUP($A180,'base vis'!C:V,20,0)</f>
        <v>0</v>
      </c>
      <c r="AW180" s="36">
        <f>VLOOKUP($A180,'base vis'!C:W,21,0)</f>
        <v>0</v>
      </c>
      <c r="AX180" s="36">
        <f>VLOOKUP($A180,'base vis'!C:X,22,0)</f>
        <v>0</v>
      </c>
      <c r="AY180" s="36">
        <f>VLOOKUP($A180,'base vis'!C:Y,23,0)</f>
        <v>0</v>
      </c>
      <c r="AZ180" s="36">
        <f>VLOOKUP($A180,'base vis'!C:E,3,0)</f>
        <v>0</v>
      </c>
      <c r="BA180" s="36">
        <f>VLOOKUP($A180,'base vis'!C:F,4,0)</f>
        <v>0</v>
      </c>
      <c r="BB180" s="36">
        <f>VLOOKUP($A180,'base vis'!C:G,5,0)</f>
        <v>0</v>
      </c>
      <c r="BC180" s="36">
        <f>VLOOKUP($A180,'base vis'!C:H,6,0)</f>
        <v>0</v>
      </c>
      <c r="BD180" s="36" t="e">
        <f t="shared" si="85"/>
        <v>#REF!</v>
      </c>
      <c r="BE180" s="36" t="e">
        <f t="shared" si="59"/>
        <v>#REF!</v>
      </c>
      <c r="BF180" s="36" t="e">
        <f t="shared" si="60"/>
        <v>#REF!</v>
      </c>
      <c r="BG180" s="36" t="e">
        <f t="shared" si="61"/>
        <v>#REF!</v>
      </c>
      <c r="BH180" s="36" t="e">
        <f t="shared" si="62"/>
        <v>#REF!</v>
      </c>
      <c r="BI180" s="36" t="e">
        <f t="shared" si="63"/>
        <v>#REF!</v>
      </c>
      <c r="BJ180" s="36" t="e">
        <f t="shared" si="64"/>
        <v>#REF!</v>
      </c>
      <c r="BK180" s="36" t="e">
        <f t="shared" si="65"/>
        <v>#REF!</v>
      </c>
      <c r="BL180" s="36" t="e">
        <f t="shared" si="66"/>
        <v>#REF!</v>
      </c>
      <c r="BM180" s="36" t="e">
        <f t="shared" si="67"/>
        <v>#REF!</v>
      </c>
      <c r="BN180" s="36" t="e">
        <f t="shared" si="68"/>
        <v>#REF!</v>
      </c>
      <c r="BO180" s="36" t="e">
        <f t="shared" si="69"/>
        <v>#REF!</v>
      </c>
      <c r="BP180" s="36" t="e">
        <f t="shared" si="70"/>
        <v>#REF!</v>
      </c>
      <c r="BQ180" s="36" t="e">
        <f t="shared" si="71"/>
        <v>#REF!</v>
      </c>
      <c r="BR180" s="36" t="e">
        <f t="shared" si="72"/>
        <v>#REF!</v>
      </c>
      <c r="BS180" s="36" t="e">
        <f t="shared" si="73"/>
        <v>#REF!</v>
      </c>
      <c r="BT180" s="36" t="e">
        <f t="shared" si="74"/>
        <v>#REF!</v>
      </c>
      <c r="BU180" s="36" t="e">
        <f t="shared" si="75"/>
        <v>#REF!</v>
      </c>
      <c r="BV180" s="36" t="e">
        <f t="shared" si="76"/>
        <v>#REF!</v>
      </c>
      <c r="BW180" s="36" t="e">
        <f t="shared" si="77"/>
        <v>#REF!</v>
      </c>
      <c r="BX180" s="36" t="e">
        <f t="shared" si="78"/>
        <v>#REF!</v>
      </c>
    </row>
    <row r="181" spans="1:76" s="36" customFormat="1" ht="13.95" customHeight="1" thickBot="1">
      <c r="A181" s="81" t="s">
        <v>320</v>
      </c>
      <c r="B181" s="26">
        <v>5</v>
      </c>
      <c r="C181" s="61" t="s">
        <v>92</v>
      </c>
      <c r="D181" s="62" t="s">
        <v>111</v>
      </c>
      <c r="E181" s="62" t="s">
        <v>262</v>
      </c>
      <c r="F181" s="72"/>
      <c r="G181" s="72"/>
      <c r="H181" s="72"/>
      <c r="I181" s="72"/>
      <c r="J181" s="72">
        <v>5</v>
      </c>
      <c r="K181" s="72"/>
      <c r="L181" s="126"/>
      <c r="M181" s="65" t="e">
        <f>#REF!</f>
        <v>#REF!</v>
      </c>
      <c r="N181" s="65" t="e">
        <f>#REF!</f>
        <v>#REF!</v>
      </c>
      <c r="O181" s="65" t="e">
        <f>#REF!</f>
        <v>#REF!</v>
      </c>
      <c r="P181" s="65" t="e">
        <f>#REF!</f>
        <v>#REF!</v>
      </c>
      <c r="Q181" s="65" t="e">
        <f>#REF!</f>
        <v>#REF!</v>
      </c>
      <c r="R181" s="65" t="e">
        <f>#REF!</f>
        <v>#REF!</v>
      </c>
      <c r="S181" s="65" t="e">
        <f>#REF!</f>
        <v>#REF!</v>
      </c>
      <c r="T181" s="65" t="e">
        <f>#REF!</f>
        <v>#REF!</v>
      </c>
      <c r="U181" s="65" t="e">
        <f>#REF!</f>
        <v>#REF!</v>
      </c>
      <c r="V181" s="65" t="e">
        <f>#REF!</f>
        <v>#REF!</v>
      </c>
      <c r="W181" s="65" t="e">
        <f>#REF!</f>
        <v>#REF!</v>
      </c>
      <c r="X181" s="65" t="e">
        <f>#REF!</f>
        <v>#REF!</v>
      </c>
      <c r="Y181" s="65" t="e">
        <f>#REF!</f>
        <v>#REF!</v>
      </c>
      <c r="Z181" s="65" t="e">
        <f>#REF!</f>
        <v>#REF!</v>
      </c>
      <c r="AA181" s="65" t="e">
        <f>#REF!</f>
        <v>#REF!</v>
      </c>
      <c r="AB181" s="65" t="e">
        <f>#REF!</f>
        <v>#REF!</v>
      </c>
      <c r="AC181" s="76">
        <v>82.5</v>
      </c>
      <c r="AD181" s="106" t="e">
        <f t="shared" si="82"/>
        <v>#REF!</v>
      </c>
      <c r="AE181" s="91">
        <v>5.0599999999999996</v>
      </c>
      <c r="AF181" s="88">
        <v>5.3716666666666661</v>
      </c>
      <c r="AG181" s="89" t="e">
        <f t="shared" si="83"/>
        <v>#REF!</v>
      </c>
      <c r="AH181" s="36" t="e">
        <f t="shared" si="84"/>
        <v>#REF!</v>
      </c>
      <c r="AI181" s="36">
        <f>VLOOKUP(A181,'base vis'!C:I,7,0)</f>
        <v>0</v>
      </c>
      <c r="AJ181" s="36">
        <f>VLOOKUP($A181,'base vis'!C:J,8,0)</f>
        <v>0</v>
      </c>
      <c r="AK181" s="36">
        <f>VLOOKUP($A181,'base vis'!C:K,9,0)</f>
        <v>0</v>
      </c>
      <c r="AL181" s="36">
        <f>VLOOKUP($A181,'base vis'!C:L,10,0)</f>
        <v>0</v>
      </c>
      <c r="AM181" s="36">
        <f>VLOOKUP($A181,'base vis'!C:M,11,0)</f>
        <v>0</v>
      </c>
      <c r="AN181" s="36">
        <f>VLOOKUP($A181,'base vis'!C:N,12,0)</f>
        <v>1</v>
      </c>
      <c r="AO181" s="36">
        <f>VLOOKUP($A181,'base vis'!C:O,13,0)</f>
        <v>2</v>
      </c>
      <c r="AP181" s="36">
        <f>VLOOKUP($A181,'base vis'!C:P,14,0)</f>
        <v>2</v>
      </c>
      <c r="AQ181" s="36">
        <f>VLOOKUP($A181,'base vis'!C:Q,15,0)</f>
        <v>0</v>
      </c>
      <c r="AR181" s="36">
        <f>VLOOKUP($A181,'base vis'!C:R,16,0)</f>
        <v>0</v>
      </c>
      <c r="AS181" s="36">
        <f>VLOOKUP($A181,'base vis'!C:S,17,0)</f>
        <v>0</v>
      </c>
      <c r="AT181" s="36">
        <f>VLOOKUP($A181,'base vis'!C:T,18,0)</f>
        <v>0</v>
      </c>
      <c r="AU181" s="36">
        <f>VLOOKUP($A181,'base vis'!C:U,19,0)</f>
        <v>0</v>
      </c>
      <c r="AV181" s="36">
        <f>VLOOKUP($A181,'base vis'!C:V,20,0)</f>
        <v>0</v>
      </c>
      <c r="AW181" s="36">
        <f>VLOOKUP($A181,'base vis'!C:W,21,0)</f>
        <v>0</v>
      </c>
      <c r="AX181" s="36">
        <f>VLOOKUP($A181,'base vis'!C:X,22,0)</f>
        <v>0</v>
      </c>
      <c r="AY181" s="36">
        <f>VLOOKUP($A181,'base vis'!C:Y,23,0)</f>
        <v>0</v>
      </c>
      <c r="AZ181" s="36">
        <f>VLOOKUP($A181,'base vis'!C:E,3,0)</f>
        <v>0</v>
      </c>
      <c r="BA181" s="36">
        <f>VLOOKUP($A181,'base vis'!C:F,4,0)</f>
        <v>0</v>
      </c>
      <c r="BB181" s="36">
        <f>VLOOKUP($A181,'base vis'!C:G,5,0)</f>
        <v>5</v>
      </c>
      <c r="BC181" s="36">
        <f>VLOOKUP($A181,'base vis'!C:H,6,0)</f>
        <v>0</v>
      </c>
      <c r="BD181" s="36" t="e">
        <f t="shared" si="85"/>
        <v>#REF!</v>
      </c>
      <c r="BE181" s="36" t="e">
        <f t="shared" si="59"/>
        <v>#REF!</v>
      </c>
      <c r="BF181" s="36" t="e">
        <f t="shared" si="60"/>
        <v>#REF!</v>
      </c>
      <c r="BG181" s="36" t="e">
        <f t="shared" si="61"/>
        <v>#REF!</v>
      </c>
      <c r="BH181" s="36" t="e">
        <f t="shared" si="62"/>
        <v>#REF!</v>
      </c>
      <c r="BI181" s="36" t="e">
        <f t="shared" si="63"/>
        <v>#REF!</v>
      </c>
      <c r="BJ181" s="36" t="e">
        <f t="shared" si="64"/>
        <v>#REF!</v>
      </c>
      <c r="BK181" s="36" t="e">
        <f t="shared" si="65"/>
        <v>#REF!</v>
      </c>
      <c r="BL181" s="36" t="e">
        <f t="shared" si="66"/>
        <v>#REF!</v>
      </c>
      <c r="BM181" s="36" t="e">
        <f t="shared" si="67"/>
        <v>#REF!</v>
      </c>
      <c r="BN181" s="36" t="e">
        <f t="shared" si="68"/>
        <v>#REF!</v>
      </c>
      <c r="BO181" s="36" t="e">
        <f t="shared" si="69"/>
        <v>#REF!</v>
      </c>
      <c r="BP181" s="36" t="e">
        <f t="shared" si="70"/>
        <v>#REF!</v>
      </c>
      <c r="BQ181" s="36" t="e">
        <f t="shared" si="71"/>
        <v>#REF!</v>
      </c>
      <c r="BR181" s="36" t="e">
        <f t="shared" si="72"/>
        <v>#REF!</v>
      </c>
      <c r="BS181" s="36" t="e">
        <f t="shared" si="73"/>
        <v>#REF!</v>
      </c>
      <c r="BT181" s="36" t="e">
        <f t="shared" si="74"/>
        <v>#REF!</v>
      </c>
      <c r="BU181" s="36" t="e">
        <f t="shared" si="75"/>
        <v>#REF!</v>
      </c>
      <c r="BV181" s="36" t="e">
        <f t="shared" si="76"/>
        <v>#REF!</v>
      </c>
      <c r="BW181" s="36" t="e">
        <f t="shared" si="77"/>
        <v>#REF!</v>
      </c>
      <c r="BX181" s="36" t="e">
        <f t="shared" si="78"/>
        <v>#REF!</v>
      </c>
    </row>
    <row r="182" spans="1:76" s="36" customFormat="1" ht="13.95" customHeight="1" thickBot="1">
      <c r="A182" s="81" t="s">
        <v>321</v>
      </c>
      <c r="B182" s="26">
        <v>7</v>
      </c>
      <c r="C182" s="61" t="s">
        <v>92</v>
      </c>
      <c r="D182" s="62" t="s">
        <v>111</v>
      </c>
      <c r="E182" s="62" t="s">
        <v>262</v>
      </c>
      <c r="F182" s="72"/>
      <c r="G182" s="72"/>
      <c r="H182" s="72"/>
      <c r="I182" s="72"/>
      <c r="J182" s="72">
        <v>7</v>
      </c>
      <c r="K182" s="72"/>
      <c r="L182" s="126"/>
      <c r="M182" s="65" t="e">
        <f>#REF!</f>
        <v>#REF!</v>
      </c>
      <c r="N182" s="65" t="e">
        <f>#REF!</f>
        <v>#REF!</v>
      </c>
      <c r="O182" s="65" t="e">
        <f>#REF!</f>
        <v>#REF!</v>
      </c>
      <c r="P182" s="65" t="e">
        <f>#REF!</f>
        <v>#REF!</v>
      </c>
      <c r="Q182" s="65" t="e">
        <f>#REF!</f>
        <v>#REF!</v>
      </c>
      <c r="R182" s="65" t="e">
        <f>#REF!</f>
        <v>#REF!</v>
      </c>
      <c r="S182" s="65" t="e">
        <f>#REF!</f>
        <v>#REF!</v>
      </c>
      <c r="T182" s="65" t="e">
        <f>#REF!</f>
        <v>#REF!</v>
      </c>
      <c r="U182" s="65" t="e">
        <f>#REF!</f>
        <v>#REF!</v>
      </c>
      <c r="V182" s="65" t="e">
        <f>#REF!</f>
        <v>#REF!</v>
      </c>
      <c r="W182" s="65" t="e">
        <f>#REF!</f>
        <v>#REF!</v>
      </c>
      <c r="X182" s="65" t="e">
        <f>#REF!</f>
        <v>#REF!</v>
      </c>
      <c r="Y182" s="65" t="e">
        <f>#REF!</f>
        <v>#REF!</v>
      </c>
      <c r="Z182" s="65" t="e">
        <f>#REF!</f>
        <v>#REF!</v>
      </c>
      <c r="AA182" s="65" t="e">
        <f>#REF!</f>
        <v>#REF!</v>
      </c>
      <c r="AB182" s="65" t="e">
        <f>#REF!</f>
        <v>#REF!</v>
      </c>
      <c r="AC182" s="76">
        <v>82.5</v>
      </c>
      <c r="AD182" s="106" t="e">
        <f t="shared" si="82"/>
        <v>#REF!</v>
      </c>
      <c r="AE182" s="91">
        <v>5.54</v>
      </c>
      <c r="AF182" s="88">
        <v>5.8516666666666666</v>
      </c>
      <c r="AG182" s="89" t="e">
        <f t="shared" si="83"/>
        <v>#REF!</v>
      </c>
      <c r="AH182" s="36" t="e">
        <f t="shared" si="84"/>
        <v>#REF!</v>
      </c>
      <c r="AI182" s="36">
        <f>VLOOKUP(A182,'base vis'!C:I,7,0)</f>
        <v>0</v>
      </c>
      <c r="AJ182" s="36">
        <f>VLOOKUP($A182,'base vis'!C:J,8,0)</f>
        <v>0</v>
      </c>
      <c r="AK182" s="36">
        <f>VLOOKUP($A182,'base vis'!C:K,9,0)</f>
        <v>0</v>
      </c>
      <c r="AL182" s="36">
        <f>VLOOKUP($A182,'base vis'!C:L,10,0)</f>
        <v>0</v>
      </c>
      <c r="AM182" s="36">
        <f>VLOOKUP($A182,'base vis'!C:M,11,0)</f>
        <v>4</v>
      </c>
      <c r="AN182" s="36">
        <f>VLOOKUP($A182,'base vis'!C:N,12,0)</f>
        <v>3</v>
      </c>
      <c r="AO182" s="36">
        <f>VLOOKUP($A182,'base vis'!C:O,13,0)</f>
        <v>0</v>
      </c>
      <c r="AP182" s="36">
        <f>VLOOKUP($A182,'base vis'!C:P,14,0)</f>
        <v>0</v>
      </c>
      <c r="AQ182" s="36">
        <f>VLOOKUP($A182,'base vis'!C:Q,15,0)</f>
        <v>0</v>
      </c>
      <c r="AR182" s="36">
        <f>VLOOKUP($A182,'base vis'!C:R,16,0)</f>
        <v>0</v>
      </c>
      <c r="AS182" s="36">
        <f>VLOOKUP($A182,'base vis'!C:S,17,0)</f>
        <v>0</v>
      </c>
      <c r="AT182" s="36">
        <f>VLOOKUP($A182,'base vis'!C:T,18,0)</f>
        <v>0</v>
      </c>
      <c r="AU182" s="36">
        <f>VLOOKUP($A182,'base vis'!C:U,19,0)</f>
        <v>0</v>
      </c>
      <c r="AV182" s="36">
        <f>VLOOKUP($A182,'base vis'!C:V,20,0)</f>
        <v>0</v>
      </c>
      <c r="AW182" s="36">
        <f>VLOOKUP($A182,'base vis'!C:W,21,0)</f>
        <v>0</v>
      </c>
      <c r="AX182" s="36">
        <f>VLOOKUP($A182,'base vis'!C:X,22,0)</f>
        <v>0</v>
      </c>
      <c r="AY182" s="36">
        <f>VLOOKUP($A182,'base vis'!C:Y,23,0)</f>
        <v>0</v>
      </c>
      <c r="AZ182" s="36">
        <f>VLOOKUP($A182,'base vis'!C:E,3,0)</f>
        <v>0</v>
      </c>
      <c r="BA182" s="36">
        <f>VLOOKUP($A182,'base vis'!C:F,4,0)</f>
        <v>1</v>
      </c>
      <c r="BB182" s="36">
        <f>VLOOKUP($A182,'base vis'!C:G,5,0)</f>
        <v>6</v>
      </c>
      <c r="BC182" s="36">
        <f>VLOOKUP($A182,'base vis'!C:H,6,0)</f>
        <v>0</v>
      </c>
      <c r="BD182" s="36" t="e">
        <f t="shared" si="85"/>
        <v>#REF!</v>
      </c>
      <c r="BE182" s="36" t="e">
        <f t="shared" si="59"/>
        <v>#REF!</v>
      </c>
      <c r="BF182" s="36" t="e">
        <f t="shared" si="60"/>
        <v>#REF!</v>
      </c>
      <c r="BG182" s="36" t="e">
        <f t="shared" si="61"/>
        <v>#REF!</v>
      </c>
      <c r="BH182" s="36" t="e">
        <f t="shared" si="62"/>
        <v>#REF!</v>
      </c>
      <c r="BI182" s="36" t="e">
        <f t="shared" si="63"/>
        <v>#REF!</v>
      </c>
      <c r="BJ182" s="36" t="e">
        <f t="shared" si="64"/>
        <v>#REF!</v>
      </c>
      <c r="BK182" s="36" t="e">
        <f t="shared" si="65"/>
        <v>#REF!</v>
      </c>
      <c r="BL182" s="36" t="e">
        <f t="shared" si="66"/>
        <v>#REF!</v>
      </c>
      <c r="BM182" s="36" t="e">
        <f t="shared" si="67"/>
        <v>#REF!</v>
      </c>
      <c r="BN182" s="36" t="e">
        <f t="shared" si="68"/>
        <v>#REF!</v>
      </c>
      <c r="BO182" s="36" t="e">
        <f t="shared" si="69"/>
        <v>#REF!</v>
      </c>
      <c r="BP182" s="36" t="e">
        <f t="shared" si="70"/>
        <v>#REF!</v>
      </c>
      <c r="BQ182" s="36" t="e">
        <f t="shared" si="71"/>
        <v>#REF!</v>
      </c>
      <c r="BR182" s="36" t="e">
        <f t="shared" si="72"/>
        <v>#REF!</v>
      </c>
      <c r="BS182" s="36" t="e">
        <f t="shared" si="73"/>
        <v>#REF!</v>
      </c>
      <c r="BT182" s="36" t="e">
        <f t="shared" si="74"/>
        <v>#REF!</v>
      </c>
      <c r="BU182" s="36" t="e">
        <f t="shared" si="75"/>
        <v>#REF!</v>
      </c>
      <c r="BV182" s="36" t="e">
        <f t="shared" si="76"/>
        <v>#REF!</v>
      </c>
      <c r="BW182" s="36" t="e">
        <f t="shared" si="77"/>
        <v>#REF!</v>
      </c>
      <c r="BX182" s="36" t="e">
        <f t="shared" si="78"/>
        <v>#REF!</v>
      </c>
    </row>
    <row r="183" spans="1:76" s="36" customFormat="1" ht="13.95" customHeight="1" thickBot="1">
      <c r="A183" s="81" t="s">
        <v>322</v>
      </c>
      <c r="B183" s="26">
        <v>8</v>
      </c>
      <c r="C183" s="61" t="s">
        <v>92</v>
      </c>
      <c r="D183" s="62" t="s">
        <v>111</v>
      </c>
      <c r="E183" s="62" t="s">
        <v>262</v>
      </c>
      <c r="F183" s="72"/>
      <c r="G183" s="72"/>
      <c r="H183" s="72"/>
      <c r="I183" s="72"/>
      <c r="J183" s="72">
        <v>8</v>
      </c>
      <c r="K183" s="72"/>
      <c r="L183" s="126"/>
      <c r="M183" s="65" t="e">
        <f>#REF!</f>
        <v>#REF!</v>
      </c>
      <c r="N183" s="65" t="e">
        <f>#REF!</f>
        <v>#REF!</v>
      </c>
      <c r="O183" s="65" t="e">
        <f>#REF!</f>
        <v>#REF!</v>
      </c>
      <c r="P183" s="65" t="e">
        <f>#REF!</f>
        <v>#REF!</v>
      </c>
      <c r="Q183" s="65" t="e">
        <f>#REF!</f>
        <v>#REF!</v>
      </c>
      <c r="R183" s="65" t="e">
        <f>#REF!</f>
        <v>#REF!</v>
      </c>
      <c r="S183" s="65" t="e">
        <f>#REF!</f>
        <v>#REF!</v>
      </c>
      <c r="T183" s="65" t="e">
        <f>#REF!</f>
        <v>#REF!</v>
      </c>
      <c r="U183" s="65" t="e">
        <f>#REF!</f>
        <v>#REF!</v>
      </c>
      <c r="V183" s="65" t="e">
        <f>#REF!</f>
        <v>#REF!</v>
      </c>
      <c r="W183" s="65" t="e">
        <f>#REF!</f>
        <v>#REF!</v>
      </c>
      <c r="X183" s="65" t="e">
        <f>#REF!</f>
        <v>#REF!</v>
      </c>
      <c r="Y183" s="65" t="e">
        <f>#REF!</f>
        <v>#REF!</v>
      </c>
      <c r="Z183" s="65" t="e">
        <f>#REF!</f>
        <v>#REF!</v>
      </c>
      <c r="AA183" s="65" t="e">
        <f>#REF!</f>
        <v>#REF!</v>
      </c>
      <c r="AB183" s="65" t="e">
        <f>#REF!</f>
        <v>#REF!</v>
      </c>
      <c r="AC183" s="76">
        <v>90</v>
      </c>
      <c r="AD183" s="106" t="e">
        <f t="shared" si="82"/>
        <v>#REF!</v>
      </c>
      <c r="AE183" s="91">
        <v>6.5</v>
      </c>
      <c r="AF183" s="88">
        <v>6.8116666666666665</v>
      </c>
      <c r="AG183" s="89" t="e">
        <f t="shared" si="83"/>
        <v>#REF!</v>
      </c>
      <c r="AH183" s="36" t="e">
        <f t="shared" si="84"/>
        <v>#REF!</v>
      </c>
      <c r="AI183" s="36">
        <f>VLOOKUP(A183,'base vis'!C:I,7,0)</f>
        <v>0</v>
      </c>
      <c r="AJ183" s="36">
        <f>VLOOKUP($A183,'base vis'!C:J,8,0)</f>
        <v>0</v>
      </c>
      <c r="AK183" s="36">
        <f>VLOOKUP($A183,'base vis'!C:K,9,0)</f>
        <v>0</v>
      </c>
      <c r="AL183" s="36">
        <f>VLOOKUP($A183,'base vis'!C:L,10,0)</f>
        <v>0</v>
      </c>
      <c r="AM183" s="36">
        <f>VLOOKUP($A183,'base vis'!C:M,11,0)</f>
        <v>2</v>
      </c>
      <c r="AN183" s="36">
        <f>VLOOKUP($A183,'base vis'!C:N,12,0)</f>
        <v>4</v>
      </c>
      <c r="AO183" s="36">
        <f>VLOOKUP($A183,'base vis'!C:O,13,0)</f>
        <v>1</v>
      </c>
      <c r="AP183" s="36">
        <f>VLOOKUP($A183,'base vis'!C:P,14,0)</f>
        <v>1</v>
      </c>
      <c r="AQ183" s="36">
        <f>VLOOKUP($A183,'base vis'!C:Q,15,0)</f>
        <v>0</v>
      </c>
      <c r="AR183" s="36">
        <f>VLOOKUP($A183,'base vis'!C:R,16,0)</f>
        <v>0</v>
      </c>
      <c r="AS183" s="36">
        <f>VLOOKUP($A183,'base vis'!C:S,17,0)</f>
        <v>0</v>
      </c>
      <c r="AT183" s="36">
        <f>VLOOKUP($A183,'base vis'!C:T,18,0)</f>
        <v>0</v>
      </c>
      <c r="AU183" s="36">
        <f>VLOOKUP($A183,'base vis'!C:U,19,0)</f>
        <v>0</v>
      </c>
      <c r="AV183" s="36">
        <f>VLOOKUP($A183,'base vis'!C:V,20,0)</f>
        <v>0</v>
      </c>
      <c r="AW183" s="36">
        <f>VLOOKUP($A183,'base vis'!C:W,21,0)</f>
        <v>0</v>
      </c>
      <c r="AX183" s="36">
        <f>VLOOKUP($A183,'base vis'!C:X,22,0)</f>
        <v>0</v>
      </c>
      <c r="AY183" s="36">
        <f>VLOOKUP($A183,'base vis'!C:Y,23,0)</f>
        <v>0</v>
      </c>
      <c r="AZ183" s="36">
        <f>VLOOKUP($A183,'base vis'!C:E,3,0)</f>
        <v>1</v>
      </c>
      <c r="BA183" s="36">
        <f>VLOOKUP($A183,'base vis'!C:F,4,0)</f>
        <v>3</v>
      </c>
      <c r="BB183" s="36">
        <f>VLOOKUP($A183,'base vis'!C:G,5,0)</f>
        <v>4</v>
      </c>
      <c r="BC183" s="36">
        <f>VLOOKUP($A183,'base vis'!C:H,6,0)</f>
        <v>0</v>
      </c>
      <c r="BD183" s="36" t="e">
        <f t="shared" si="85"/>
        <v>#REF!</v>
      </c>
      <c r="BE183" s="36" t="e">
        <f t="shared" si="59"/>
        <v>#REF!</v>
      </c>
      <c r="BF183" s="36" t="e">
        <f t="shared" si="60"/>
        <v>#REF!</v>
      </c>
      <c r="BG183" s="36" t="e">
        <f t="shared" si="61"/>
        <v>#REF!</v>
      </c>
      <c r="BH183" s="36" t="e">
        <f t="shared" si="62"/>
        <v>#REF!</v>
      </c>
      <c r="BI183" s="36" t="e">
        <f t="shared" si="63"/>
        <v>#REF!</v>
      </c>
      <c r="BJ183" s="36" t="e">
        <f t="shared" si="64"/>
        <v>#REF!</v>
      </c>
      <c r="BK183" s="36" t="e">
        <f t="shared" si="65"/>
        <v>#REF!</v>
      </c>
      <c r="BL183" s="36" t="e">
        <f t="shared" si="66"/>
        <v>#REF!</v>
      </c>
      <c r="BM183" s="36" t="e">
        <f t="shared" si="67"/>
        <v>#REF!</v>
      </c>
      <c r="BN183" s="36" t="e">
        <f t="shared" si="68"/>
        <v>#REF!</v>
      </c>
      <c r="BO183" s="36" t="e">
        <f t="shared" si="69"/>
        <v>#REF!</v>
      </c>
      <c r="BP183" s="36" t="e">
        <f t="shared" si="70"/>
        <v>#REF!</v>
      </c>
      <c r="BQ183" s="36" t="e">
        <f t="shared" si="71"/>
        <v>#REF!</v>
      </c>
      <c r="BR183" s="36" t="e">
        <f t="shared" si="72"/>
        <v>#REF!</v>
      </c>
      <c r="BS183" s="36" t="e">
        <f t="shared" si="73"/>
        <v>#REF!</v>
      </c>
      <c r="BT183" s="36" t="e">
        <f t="shared" si="74"/>
        <v>#REF!</v>
      </c>
      <c r="BU183" s="36" t="e">
        <f t="shared" si="75"/>
        <v>#REF!</v>
      </c>
      <c r="BV183" s="36" t="e">
        <f t="shared" si="76"/>
        <v>#REF!</v>
      </c>
      <c r="BW183" s="36" t="e">
        <f t="shared" si="77"/>
        <v>#REF!</v>
      </c>
      <c r="BX183" s="36" t="e">
        <f t="shared" si="78"/>
        <v>#REF!</v>
      </c>
    </row>
    <row r="184" spans="1:76" s="36" customFormat="1" ht="13.95" customHeight="1" thickBot="1">
      <c r="A184" s="81" t="s">
        <v>1386</v>
      </c>
      <c r="B184" s="26">
        <v>5</v>
      </c>
      <c r="C184" s="61" t="s">
        <v>211</v>
      </c>
      <c r="D184" s="62" t="s">
        <v>111</v>
      </c>
      <c r="E184" s="62" t="s">
        <v>262</v>
      </c>
      <c r="F184" s="72"/>
      <c r="G184" s="72"/>
      <c r="H184" s="72"/>
      <c r="I184" s="72"/>
      <c r="J184" s="72">
        <v>5</v>
      </c>
      <c r="K184" s="72"/>
      <c r="L184" s="126"/>
      <c r="M184" s="65" t="e">
        <f>#REF!</f>
        <v>#REF!</v>
      </c>
      <c r="N184" s="65" t="e">
        <f>#REF!</f>
        <v>#REF!</v>
      </c>
      <c r="O184" s="65" t="e">
        <f>#REF!</f>
        <v>#REF!</v>
      </c>
      <c r="P184" s="65" t="e">
        <f>#REF!</f>
        <v>#REF!</v>
      </c>
      <c r="Q184" s="65" t="e">
        <f>#REF!</f>
        <v>#REF!</v>
      </c>
      <c r="R184" s="65" t="e">
        <f>#REF!</f>
        <v>#REF!</v>
      </c>
      <c r="S184" s="65" t="e">
        <f>#REF!</f>
        <v>#REF!</v>
      </c>
      <c r="T184" s="65" t="e">
        <f>#REF!</f>
        <v>#REF!</v>
      </c>
      <c r="U184" s="65" t="e">
        <f>#REF!</f>
        <v>#REF!</v>
      </c>
      <c r="V184" s="65" t="e">
        <f>#REF!</f>
        <v>#REF!</v>
      </c>
      <c r="W184" s="65" t="e">
        <f>#REF!</f>
        <v>#REF!</v>
      </c>
      <c r="X184" s="65" t="e">
        <f>#REF!</f>
        <v>#REF!</v>
      </c>
      <c r="Y184" s="65" t="e">
        <f>#REF!</f>
        <v>#REF!</v>
      </c>
      <c r="Z184" s="65" t="e">
        <f>#REF!</f>
        <v>#REF!</v>
      </c>
      <c r="AA184" s="65" t="e">
        <f>#REF!</f>
        <v>#REF!</v>
      </c>
      <c r="AB184" s="65" t="e">
        <f>#REF!</f>
        <v>#REF!</v>
      </c>
      <c r="AC184" s="76">
        <v>82.5</v>
      </c>
      <c r="AD184" s="106" t="e">
        <f t="shared" si="82"/>
        <v>#REF!</v>
      </c>
      <c r="AE184" s="91">
        <v>7</v>
      </c>
      <c r="AF184" s="88">
        <v>7.4</v>
      </c>
      <c r="AG184" s="89" t="e">
        <f t="shared" si="83"/>
        <v>#REF!</v>
      </c>
      <c r="AH184" s="36" t="e">
        <f t="shared" si="84"/>
        <v>#REF!</v>
      </c>
      <c r="AI184" s="36">
        <f>VLOOKUP(A184,'base vis'!C:I,7,0)</f>
        <v>0</v>
      </c>
      <c r="AJ184" s="36">
        <f>VLOOKUP($A184,'base vis'!C:J,8,0)</f>
        <v>0</v>
      </c>
      <c r="AK184" s="36">
        <f>VLOOKUP($A184,'base vis'!C:K,9,0)</f>
        <v>0</v>
      </c>
      <c r="AL184" s="36">
        <f>VLOOKUP($A184,'base vis'!C:L,10,0)</f>
        <v>0</v>
      </c>
      <c r="AM184" s="36">
        <f>VLOOKUP($A184,'base vis'!C:M,11,0)</f>
        <v>2</v>
      </c>
      <c r="AN184" s="36">
        <f>VLOOKUP($A184,'base vis'!C:N,12,0)</f>
        <v>3</v>
      </c>
      <c r="AO184" s="36">
        <f>VLOOKUP($A184,'base vis'!C:O,13,0)</f>
        <v>0</v>
      </c>
      <c r="AP184" s="36">
        <f>VLOOKUP($A184,'base vis'!C:P,14,0)</f>
        <v>0</v>
      </c>
      <c r="AQ184" s="36">
        <f>VLOOKUP($A184,'base vis'!C:Q,15,0)</f>
        <v>0</v>
      </c>
      <c r="AR184" s="36">
        <f>VLOOKUP($A184,'base vis'!C:R,16,0)</f>
        <v>0</v>
      </c>
      <c r="AS184" s="36">
        <f>VLOOKUP($A184,'base vis'!C:S,17,0)</f>
        <v>0</v>
      </c>
      <c r="AT184" s="36">
        <f>VLOOKUP($A184,'base vis'!C:T,18,0)</f>
        <v>0</v>
      </c>
      <c r="AU184" s="36">
        <f>VLOOKUP($A184,'base vis'!C:U,19,0)</f>
        <v>0</v>
      </c>
      <c r="AV184" s="36">
        <f>VLOOKUP($A184,'base vis'!C:V,20,0)</f>
        <v>0</v>
      </c>
      <c r="AW184" s="36">
        <f>VLOOKUP($A184,'base vis'!C:W,21,0)</f>
        <v>0</v>
      </c>
      <c r="AX184" s="36">
        <f>VLOOKUP($A184,'base vis'!C:X,22,0)</f>
        <v>0</v>
      </c>
      <c r="AY184" s="36">
        <f>VLOOKUP($A184,'base vis'!C:Y,23,0)</f>
        <v>0</v>
      </c>
      <c r="AZ184" s="36">
        <f>VLOOKUP($A184,'base vis'!C:E,3,0)</f>
        <v>0</v>
      </c>
      <c r="BA184" s="36">
        <f>VLOOKUP($A184,'base vis'!C:F,4,0)</f>
        <v>10</v>
      </c>
      <c r="BB184" s="36">
        <f>VLOOKUP($A184,'base vis'!C:G,5,0)</f>
        <v>0</v>
      </c>
      <c r="BC184" s="36">
        <f>VLOOKUP($A184,'base vis'!C:H,6,0)</f>
        <v>0</v>
      </c>
      <c r="BD184" s="36" t="e">
        <f t="shared" si="85"/>
        <v>#REF!</v>
      </c>
      <c r="BE184" s="36" t="e">
        <f t="shared" si="59"/>
        <v>#REF!</v>
      </c>
      <c r="BF184" s="36" t="e">
        <f t="shared" si="60"/>
        <v>#REF!</v>
      </c>
      <c r="BG184" s="36" t="e">
        <f t="shared" si="61"/>
        <v>#REF!</v>
      </c>
      <c r="BH184" s="36" t="e">
        <f t="shared" si="62"/>
        <v>#REF!</v>
      </c>
      <c r="BI184" s="36" t="e">
        <f t="shared" si="63"/>
        <v>#REF!</v>
      </c>
      <c r="BJ184" s="36" t="e">
        <f t="shared" si="64"/>
        <v>#REF!</v>
      </c>
      <c r="BK184" s="36" t="e">
        <f t="shared" si="65"/>
        <v>#REF!</v>
      </c>
      <c r="BL184" s="36" t="e">
        <f t="shared" si="66"/>
        <v>#REF!</v>
      </c>
      <c r="BM184" s="36" t="e">
        <f t="shared" si="67"/>
        <v>#REF!</v>
      </c>
      <c r="BN184" s="36" t="e">
        <f t="shared" si="68"/>
        <v>#REF!</v>
      </c>
      <c r="BO184" s="36" t="e">
        <f t="shared" si="69"/>
        <v>#REF!</v>
      </c>
      <c r="BP184" s="36" t="e">
        <f t="shared" si="70"/>
        <v>#REF!</v>
      </c>
      <c r="BQ184" s="36" t="e">
        <f t="shared" si="71"/>
        <v>#REF!</v>
      </c>
      <c r="BR184" s="36" t="e">
        <f t="shared" si="72"/>
        <v>#REF!</v>
      </c>
      <c r="BS184" s="36" t="e">
        <f t="shared" si="73"/>
        <v>#REF!</v>
      </c>
      <c r="BT184" s="36" t="e">
        <f t="shared" si="74"/>
        <v>#REF!</v>
      </c>
      <c r="BU184" s="36" t="e">
        <f t="shared" si="75"/>
        <v>#REF!</v>
      </c>
      <c r="BV184" s="36" t="e">
        <f t="shared" si="76"/>
        <v>#REF!</v>
      </c>
      <c r="BW184" s="36" t="e">
        <f t="shared" si="77"/>
        <v>#REF!</v>
      </c>
      <c r="BX184" s="36" t="e">
        <f t="shared" si="78"/>
        <v>#REF!</v>
      </c>
    </row>
    <row r="185" spans="1:76" s="36" customFormat="1" ht="13.95" customHeight="1" thickBot="1">
      <c r="A185" s="81" t="s">
        <v>1387</v>
      </c>
      <c r="B185" s="26">
        <v>5</v>
      </c>
      <c r="C185" s="61" t="s">
        <v>211</v>
      </c>
      <c r="D185" s="62" t="s">
        <v>111</v>
      </c>
      <c r="E185" s="62" t="s">
        <v>262</v>
      </c>
      <c r="F185" s="72"/>
      <c r="G185" s="72"/>
      <c r="H185" s="72"/>
      <c r="I185" s="72"/>
      <c r="J185" s="72">
        <v>5</v>
      </c>
      <c r="K185" s="72"/>
      <c r="L185" s="126"/>
      <c r="M185" s="65" t="e">
        <f>#REF!</f>
        <v>#REF!</v>
      </c>
      <c r="N185" s="65" t="e">
        <f>#REF!</f>
        <v>#REF!</v>
      </c>
      <c r="O185" s="65" t="e">
        <f>#REF!</f>
        <v>#REF!</v>
      </c>
      <c r="P185" s="65" t="e">
        <f>#REF!</f>
        <v>#REF!</v>
      </c>
      <c r="Q185" s="65" t="e">
        <f>#REF!</f>
        <v>#REF!</v>
      </c>
      <c r="R185" s="65" t="e">
        <f>#REF!</f>
        <v>#REF!</v>
      </c>
      <c r="S185" s="65" t="e">
        <f>#REF!</f>
        <v>#REF!</v>
      </c>
      <c r="T185" s="65" t="e">
        <f>#REF!</f>
        <v>#REF!</v>
      </c>
      <c r="U185" s="65" t="e">
        <f>#REF!</f>
        <v>#REF!</v>
      </c>
      <c r="V185" s="65" t="e">
        <f>#REF!</f>
        <v>#REF!</v>
      </c>
      <c r="W185" s="65" t="e">
        <f>#REF!</f>
        <v>#REF!</v>
      </c>
      <c r="X185" s="65" t="e">
        <f>#REF!</f>
        <v>#REF!</v>
      </c>
      <c r="Y185" s="65" t="e">
        <f>#REF!</f>
        <v>#REF!</v>
      </c>
      <c r="Z185" s="65" t="e">
        <f>#REF!</f>
        <v>#REF!</v>
      </c>
      <c r="AA185" s="65" t="e">
        <f>#REF!</f>
        <v>#REF!</v>
      </c>
      <c r="AB185" s="65" t="e">
        <f>#REF!</f>
        <v>#REF!</v>
      </c>
      <c r="AC185" s="76">
        <v>90</v>
      </c>
      <c r="AD185" s="106" t="e">
        <f t="shared" si="82"/>
        <v>#REF!</v>
      </c>
      <c r="AE185" s="91"/>
      <c r="AF185" s="88"/>
      <c r="AG185" s="89" t="e">
        <f t="shared" si="83"/>
        <v>#REF!</v>
      </c>
      <c r="AH185" s="36" t="e">
        <f t="shared" si="84"/>
        <v>#REF!</v>
      </c>
      <c r="AI185" s="36">
        <f>VLOOKUP(A185,'base vis'!C:I,7,0)</f>
        <v>0</v>
      </c>
      <c r="AJ185" s="36">
        <f>VLOOKUP($A185,'base vis'!C:J,8,0)</f>
        <v>0</v>
      </c>
      <c r="AK185" s="36">
        <f>VLOOKUP($A185,'base vis'!C:K,9,0)</f>
        <v>0</v>
      </c>
      <c r="AL185" s="36">
        <f>VLOOKUP($A185,'base vis'!C:L,10,0)</f>
        <v>0</v>
      </c>
      <c r="AM185" s="36">
        <f>VLOOKUP($A185,'base vis'!C:M,11,0)</f>
        <v>1</v>
      </c>
      <c r="AN185" s="36">
        <f>VLOOKUP($A185,'base vis'!C:N,12,0)</f>
        <v>4</v>
      </c>
      <c r="AO185" s="36">
        <f>VLOOKUP($A185,'base vis'!C:O,13,0)</f>
        <v>0</v>
      </c>
      <c r="AP185" s="36">
        <f>VLOOKUP($A185,'base vis'!C:P,14,0)</f>
        <v>0</v>
      </c>
      <c r="AQ185" s="36">
        <f>VLOOKUP($A185,'base vis'!C:Q,15,0)</f>
        <v>0</v>
      </c>
      <c r="AR185" s="36">
        <f>VLOOKUP($A185,'base vis'!C:R,16,0)</f>
        <v>0</v>
      </c>
      <c r="AS185" s="36">
        <f>VLOOKUP($A185,'base vis'!C:S,17,0)</f>
        <v>0</v>
      </c>
      <c r="AT185" s="36">
        <f>VLOOKUP($A185,'base vis'!C:T,18,0)</f>
        <v>0</v>
      </c>
      <c r="AU185" s="36">
        <f>VLOOKUP($A185,'base vis'!C:U,19,0)</f>
        <v>0</v>
      </c>
      <c r="AV185" s="36">
        <f>VLOOKUP($A185,'base vis'!C:V,20,0)</f>
        <v>0</v>
      </c>
      <c r="AW185" s="36">
        <f>VLOOKUP($A185,'base vis'!C:W,21,0)</f>
        <v>0</v>
      </c>
      <c r="AX185" s="36">
        <f>VLOOKUP($A185,'base vis'!C:X,22,0)</f>
        <v>0</v>
      </c>
      <c r="AY185" s="36">
        <f>VLOOKUP($A185,'base vis'!C:Y,23,0)</f>
        <v>0</v>
      </c>
      <c r="AZ185" s="36">
        <f>VLOOKUP($A185,'base vis'!C:E,3,0)</f>
        <v>0</v>
      </c>
      <c r="BA185" s="36">
        <f>VLOOKUP($A185,'base vis'!C:F,4,0)</f>
        <v>8</v>
      </c>
      <c r="BB185" s="36">
        <f>VLOOKUP($A185,'base vis'!C:G,5,0)</f>
        <v>0</v>
      </c>
      <c r="BC185" s="36">
        <f>VLOOKUP($A185,'base vis'!C:H,6,0)</f>
        <v>0</v>
      </c>
      <c r="BD185" s="36" t="e">
        <f t="shared" si="85"/>
        <v>#REF!</v>
      </c>
      <c r="BE185" s="36" t="e">
        <f t="shared" si="59"/>
        <v>#REF!</v>
      </c>
      <c r="BF185" s="36" t="e">
        <f t="shared" si="60"/>
        <v>#REF!</v>
      </c>
      <c r="BG185" s="36" t="e">
        <f t="shared" si="61"/>
        <v>#REF!</v>
      </c>
      <c r="BH185" s="36" t="e">
        <f t="shared" si="62"/>
        <v>#REF!</v>
      </c>
      <c r="BI185" s="36" t="e">
        <f t="shared" si="63"/>
        <v>#REF!</v>
      </c>
      <c r="BJ185" s="36" t="e">
        <f t="shared" si="64"/>
        <v>#REF!</v>
      </c>
      <c r="BK185" s="36" t="e">
        <f t="shared" si="65"/>
        <v>#REF!</v>
      </c>
      <c r="BL185" s="36" t="e">
        <f t="shared" si="66"/>
        <v>#REF!</v>
      </c>
      <c r="BM185" s="36" t="e">
        <f t="shared" si="67"/>
        <v>#REF!</v>
      </c>
      <c r="BN185" s="36" t="e">
        <f t="shared" si="68"/>
        <v>#REF!</v>
      </c>
      <c r="BO185" s="36" t="e">
        <f t="shared" si="69"/>
        <v>#REF!</v>
      </c>
      <c r="BP185" s="36" t="e">
        <f t="shared" si="70"/>
        <v>#REF!</v>
      </c>
      <c r="BQ185" s="36" t="e">
        <f t="shared" si="71"/>
        <v>#REF!</v>
      </c>
      <c r="BR185" s="36" t="e">
        <f t="shared" si="72"/>
        <v>#REF!</v>
      </c>
      <c r="BS185" s="36" t="e">
        <f t="shared" si="73"/>
        <v>#REF!</v>
      </c>
      <c r="BT185" s="36" t="e">
        <f t="shared" si="74"/>
        <v>#REF!</v>
      </c>
      <c r="BU185" s="36" t="e">
        <f t="shared" si="75"/>
        <v>#REF!</v>
      </c>
      <c r="BV185" s="36" t="e">
        <f t="shared" si="76"/>
        <v>#REF!</v>
      </c>
      <c r="BW185" s="36" t="e">
        <f t="shared" si="77"/>
        <v>#REF!</v>
      </c>
      <c r="BX185" s="36" t="e">
        <f t="shared" si="78"/>
        <v>#REF!</v>
      </c>
    </row>
    <row r="186" spans="1:76" s="36" customFormat="1" ht="13.95" customHeight="1" thickBot="1">
      <c r="A186" s="81" t="s">
        <v>1388</v>
      </c>
      <c r="B186" s="26">
        <v>4</v>
      </c>
      <c r="C186" s="61" t="s">
        <v>211</v>
      </c>
      <c r="D186" s="62" t="s">
        <v>111</v>
      </c>
      <c r="E186" s="62" t="s">
        <v>400</v>
      </c>
      <c r="F186" s="72"/>
      <c r="G186" s="72"/>
      <c r="H186" s="72"/>
      <c r="I186" s="72"/>
      <c r="J186" s="72">
        <v>2</v>
      </c>
      <c r="K186" s="72">
        <v>2</v>
      </c>
      <c r="L186" s="126"/>
      <c r="M186" s="65" t="e">
        <f>#REF!</f>
        <v>#REF!</v>
      </c>
      <c r="N186" s="65" t="e">
        <f>#REF!</f>
        <v>#REF!</v>
      </c>
      <c r="O186" s="65" t="e">
        <f>#REF!</f>
        <v>#REF!</v>
      </c>
      <c r="P186" s="65" t="e">
        <f>#REF!</f>
        <v>#REF!</v>
      </c>
      <c r="Q186" s="65" t="e">
        <f>#REF!</f>
        <v>#REF!</v>
      </c>
      <c r="R186" s="65" t="e">
        <f>#REF!</f>
        <v>#REF!</v>
      </c>
      <c r="S186" s="65" t="e">
        <f>#REF!</f>
        <v>#REF!</v>
      </c>
      <c r="T186" s="65" t="e">
        <f>#REF!</f>
        <v>#REF!</v>
      </c>
      <c r="U186" s="65" t="e">
        <f>#REF!</f>
        <v>#REF!</v>
      </c>
      <c r="V186" s="65" t="e">
        <f>#REF!</f>
        <v>#REF!</v>
      </c>
      <c r="W186" s="65" t="e">
        <f>#REF!</f>
        <v>#REF!</v>
      </c>
      <c r="X186" s="65" t="e">
        <f>#REF!</f>
        <v>#REF!</v>
      </c>
      <c r="Y186" s="65" t="e">
        <f>#REF!</f>
        <v>#REF!</v>
      </c>
      <c r="Z186" s="65" t="e">
        <f>#REF!</f>
        <v>#REF!</v>
      </c>
      <c r="AA186" s="65" t="e">
        <f>#REF!</f>
        <v>#REF!</v>
      </c>
      <c r="AB186" s="65" t="e">
        <f>#REF!</f>
        <v>#REF!</v>
      </c>
      <c r="AC186" s="76">
        <v>70</v>
      </c>
      <c r="AD186" s="106">
        <v>0</v>
      </c>
      <c r="AE186" s="91">
        <v>5.6</v>
      </c>
      <c r="AF186" s="88">
        <v>5.94</v>
      </c>
      <c r="AG186" s="89">
        <v>0</v>
      </c>
      <c r="AH186" s="36" t="e">
        <f t="shared" si="84"/>
        <v>#REF!</v>
      </c>
      <c r="AI186" s="36">
        <f>VLOOKUP(A186,'base vis'!C:I,7,0)</f>
        <v>0</v>
      </c>
      <c r="AJ186" s="36">
        <f>VLOOKUP($A186,'base vis'!C:J,8,0)</f>
        <v>0</v>
      </c>
      <c r="AK186" s="36">
        <f>VLOOKUP($A186,'base vis'!C:K,9,0)</f>
        <v>0</v>
      </c>
      <c r="AL186" s="36">
        <f>VLOOKUP($A186,'base vis'!C:L,10,0)</f>
        <v>4</v>
      </c>
      <c r="AM186" s="36">
        <f>VLOOKUP($A186,'base vis'!C:M,11,0)</f>
        <v>0</v>
      </c>
      <c r="AN186" s="36">
        <f>VLOOKUP($A186,'base vis'!C:N,12,0)</f>
        <v>0</v>
      </c>
      <c r="AO186" s="36">
        <f>VLOOKUP($A186,'base vis'!C:O,13,0)</f>
        <v>0</v>
      </c>
      <c r="AP186" s="36">
        <f>VLOOKUP($A186,'base vis'!C:P,14,0)</f>
        <v>0</v>
      </c>
      <c r="AQ186" s="36">
        <f>VLOOKUP($A186,'base vis'!C:Q,15,0)</f>
        <v>0</v>
      </c>
      <c r="AR186" s="36">
        <f>VLOOKUP($A186,'base vis'!C:R,16,0)</f>
        <v>0</v>
      </c>
      <c r="AS186" s="36">
        <f>VLOOKUP($A186,'base vis'!C:S,17,0)</f>
        <v>0</v>
      </c>
      <c r="AT186" s="36">
        <f>VLOOKUP($A186,'base vis'!C:T,18,0)</f>
        <v>0</v>
      </c>
      <c r="AU186" s="36">
        <f>VLOOKUP($A186,'base vis'!C:U,19,0)</f>
        <v>0</v>
      </c>
      <c r="AV186" s="36">
        <f>VLOOKUP($A186,'base vis'!C:V,20,0)</f>
        <v>0</v>
      </c>
      <c r="AW186" s="36">
        <f>VLOOKUP($A186,'base vis'!C:W,21,0)</f>
        <v>0</v>
      </c>
      <c r="AX186" s="36">
        <f>VLOOKUP($A186,'base vis'!C:X,22,0)</f>
        <v>0</v>
      </c>
      <c r="AY186" s="36">
        <f>VLOOKUP($A186,'base vis'!C:Y,23,0)</f>
        <v>0</v>
      </c>
      <c r="AZ186" s="36">
        <f>VLOOKUP($A186,'base vis'!C:E,3,0)</f>
        <v>0</v>
      </c>
      <c r="BA186" s="36">
        <f>VLOOKUP($A186,'base vis'!C:F,4,0)</f>
        <v>12</v>
      </c>
      <c r="BB186" s="36">
        <f>VLOOKUP($A186,'base vis'!C:G,5,0)</f>
        <v>0</v>
      </c>
      <c r="BC186" s="36">
        <f>VLOOKUP($A186,'base vis'!C:H,6,0)</f>
        <v>0</v>
      </c>
      <c r="BD186" s="36" t="e">
        <f t="shared" si="85"/>
        <v>#REF!</v>
      </c>
      <c r="BE186" s="36" t="e">
        <f t="shared" si="59"/>
        <v>#REF!</v>
      </c>
      <c r="BF186" s="36" t="e">
        <f t="shared" si="60"/>
        <v>#REF!</v>
      </c>
      <c r="BG186" s="36" t="e">
        <f t="shared" si="61"/>
        <v>#REF!</v>
      </c>
      <c r="BH186" s="36" t="e">
        <f t="shared" si="62"/>
        <v>#REF!</v>
      </c>
      <c r="BI186" s="36" t="e">
        <f t="shared" si="63"/>
        <v>#REF!</v>
      </c>
      <c r="BJ186" s="36" t="e">
        <f t="shared" si="64"/>
        <v>#REF!</v>
      </c>
      <c r="BK186" s="36" t="e">
        <f t="shared" si="65"/>
        <v>#REF!</v>
      </c>
      <c r="BL186" s="36" t="e">
        <f t="shared" si="66"/>
        <v>#REF!</v>
      </c>
      <c r="BM186" s="36" t="e">
        <f t="shared" si="67"/>
        <v>#REF!</v>
      </c>
      <c r="BN186" s="36" t="e">
        <f t="shared" si="68"/>
        <v>#REF!</v>
      </c>
      <c r="BO186" s="36" t="e">
        <f t="shared" si="69"/>
        <v>#REF!</v>
      </c>
      <c r="BP186" s="36" t="e">
        <f t="shared" si="70"/>
        <v>#REF!</v>
      </c>
      <c r="BQ186" s="36" t="e">
        <f t="shared" si="71"/>
        <v>#REF!</v>
      </c>
      <c r="BR186" s="36" t="e">
        <f t="shared" si="72"/>
        <v>#REF!</v>
      </c>
      <c r="BS186" s="36" t="e">
        <f t="shared" si="73"/>
        <v>#REF!</v>
      </c>
      <c r="BT186" s="36" t="e">
        <f t="shared" si="74"/>
        <v>#REF!</v>
      </c>
      <c r="BU186" s="36" t="e">
        <f t="shared" si="75"/>
        <v>#REF!</v>
      </c>
      <c r="BV186" s="36" t="e">
        <f t="shared" si="76"/>
        <v>#REF!</v>
      </c>
      <c r="BW186" s="36" t="e">
        <f t="shared" si="77"/>
        <v>#REF!</v>
      </c>
      <c r="BX186" s="36" t="e">
        <f t="shared" si="78"/>
        <v>#REF!</v>
      </c>
    </row>
    <row r="187" spans="1:76" s="36" customFormat="1" ht="13.95" customHeight="1" thickBot="1">
      <c r="A187" s="81" t="s">
        <v>1389</v>
      </c>
      <c r="B187" s="26">
        <v>2</v>
      </c>
      <c r="C187" s="61" t="s">
        <v>93</v>
      </c>
      <c r="D187" s="62" t="s">
        <v>111</v>
      </c>
      <c r="E187" s="62" t="s">
        <v>400</v>
      </c>
      <c r="F187" s="72"/>
      <c r="G187" s="72"/>
      <c r="H187" s="72"/>
      <c r="I187" s="72"/>
      <c r="J187" s="72"/>
      <c r="K187" s="72">
        <v>2</v>
      </c>
      <c r="L187" s="126"/>
      <c r="M187" s="65" t="e">
        <f>#REF!</f>
        <v>#REF!</v>
      </c>
      <c r="N187" s="65" t="e">
        <f>#REF!</f>
        <v>#REF!</v>
      </c>
      <c r="O187" s="65" t="e">
        <f>#REF!</f>
        <v>#REF!</v>
      </c>
      <c r="P187" s="65" t="e">
        <f>#REF!</f>
        <v>#REF!</v>
      </c>
      <c r="Q187" s="65" t="e">
        <f>#REF!</f>
        <v>#REF!</v>
      </c>
      <c r="R187" s="65" t="e">
        <f>#REF!</f>
        <v>#REF!</v>
      </c>
      <c r="S187" s="65" t="e">
        <f>#REF!</f>
        <v>#REF!</v>
      </c>
      <c r="T187" s="65" t="e">
        <f>#REF!</f>
        <v>#REF!</v>
      </c>
      <c r="U187" s="65" t="e">
        <f>#REF!</f>
        <v>#REF!</v>
      </c>
      <c r="V187" s="65" t="e">
        <f>#REF!</f>
        <v>#REF!</v>
      </c>
      <c r="W187" s="65" t="e">
        <f>#REF!</f>
        <v>#REF!</v>
      </c>
      <c r="X187" s="65" t="e">
        <f>#REF!</f>
        <v>#REF!</v>
      </c>
      <c r="Y187" s="65" t="e">
        <f>#REF!</f>
        <v>#REF!</v>
      </c>
      <c r="Z187" s="65" t="e">
        <f>#REF!</f>
        <v>#REF!</v>
      </c>
      <c r="AA187" s="65" t="e">
        <f>#REF!</f>
        <v>#REF!</v>
      </c>
      <c r="AB187" s="65" t="e">
        <f>#REF!</f>
        <v>#REF!</v>
      </c>
      <c r="AC187" s="76">
        <v>65</v>
      </c>
      <c r="AD187" s="106">
        <v>0</v>
      </c>
      <c r="AE187" s="91">
        <v>3.88</v>
      </c>
      <c r="AF187" s="88">
        <v>4.34</v>
      </c>
      <c r="AG187" s="89">
        <v>0</v>
      </c>
      <c r="AH187" s="36" t="e">
        <f t="shared" si="84"/>
        <v>#REF!</v>
      </c>
      <c r="AI187" s="36">
        <f>VLOOKUP(A187,'base vis'!C:I,7,0)</f>
        <v>0</v>
      </c>
      <c r="AJ187" s="36">
        <f>VLOOKUP($A187,'base vis'!C:J,8,0)</f>
        <v>0</v>
      </c>
      <c r="AK187" s="36">
        <f>VLOOKUP($A187,'base vis'!C:K,9,0)</f>
        <v>0</v>
      </c>
      <c r="AL187" s="36">
        <f>VLOOKUP($A187,'base vis'!C:L,10,0)</f>
        <v>2</v>
      </c>
      <c r="AM187" s="36">
        <f>VLOOKUP($A187,'base vis'!C:M,11,0)</f>
        <v>0</v>
      </c>
      <c r="AN187" s="36">
        <f>VLOOKUP($A187,'base vis'!C:N,12,0)</f>
        <v>0</v>
      </c>
      <c r="AO187" s="36">
        <f>VLOOKUP($A187,'base vis'!C:O,13,0)</f>
        <v>0</v>
      </c>
      <c r="AP187" s="36">
        <f>VLOOKUP($A187,'base vis'!C:P,14,0)</f>
        <v>0</v>
      </c>
      <c r="AQ187" s="36">
        <f>VLOOKUP($A187,'base vis'!C:Q,15,0)</f>
        <v>0</v>
      </c>
      <c r="AR187" s="36">
        <f>VLOOKUP($A187,'base vis'!C:R,16,0)</f>
        <v>0</v>
      </c>
      <c r="AS187" s="36">
        <f>VLOOKUP($A187,'base vis'!C:S,17,0)</f>
        <v>0</v>
      </c>
      <c r="AT187" s="36">
        <f>VLOOKUP($A187,'base vis'!C:T,18,0)</f>
        <v>0</v>
      </c>
      <c r="AU187" s="36">
        <f>VLOOKUP($A187,'base vis'!C:U,19,0)</f>
        <v>0</v>
      </c>
      <c r="AV187" s="36">
        <f>VLOOKUP($A187,'base vis'!C:V,20,0)</f>
        <v>0</v>
      </c>
      <c r="AW187" s="36">
        <f>VLOOKUP($A187,'base vis'!C:W,21,0)</f>
        <v>0</v>
      </c>
      <c r="AX187" s="36">
        <f>VLOOKUP($A187,'base vis'!C:X,22,0)</f>
        <v>0</v>
      </c>
      <c r="AY187" s="36">
        <f>VLOOKUP($A187,'base vis'!C:Y,23,0)</f>
        <v>0</v>
      </c>
      <c r="AZ187" s="36">
        <f>VLOOKUP($A187,'base vis'!C:E,3,0)</f>
        <v>0</v>
      </c>
      <c r="BA187" s="36">
        <f>VLOOKUP($A187,'base vis'!C:F,4,0)</f>
        <v>8</v>
      </c>
      <c r="BB187" s="36">
        <f>VLOOKUP($A187,'base vis'!C:G,5,0)</f>
        <v>0</v>
      </c>
      <c r="BC187" s="36">
        <f>VLOOKUP($A187,'base vis'!C:H,6,0)</f>
        <v>0</v>
      </c>
      <c r="BD187" s="36" t="e">
        <f t="shared" si="85"/>
        <v>#REF!</v>
      </c>
      <c r="BE187" s="36" t="e">
        <f t="shared" si="59"/>
        <v>#REF!</v>
      </c>
      <c r="BF187" s="36" t="e">
        <f t="shared" si="60"/>
        <v>#REF!</v>
      </c>
      <c r="BG187" s="36" t="e">
        <f t="shared" si="61"/>
        <v>#REF!</v>
      </c>
      <c r="BH187" s="36" t="e">
        <f t="shared" si="62"/>
        <v>#REF!</v>
      </c>
      <c r="BI187" s="36" t="e">
        <f t="shared" si="63"/>
        <v>#REF!</v>
      </c>
      <c r="BJ187" s="36" t="e">
        <f t="shared" si="64"/>
        <v>#REF!</v>
      </c>
      <c r="BK187" s="36" t="e">
        <f t="shared" si="65"/>
        <v>#REF!</v>
      </c>
      <c r="BL187" s="36" t="e">
        <f t="shared" si="66"/>
        <v>#REF!</v>
      </c>
      <c r="BM187" s="36" t="e">
        <f t="shared" si="67"/>
        <v>#REF!</v>
      </c>
      <c r="BN187" s="36" t="e">
        <f t="shared" si="68"/>
        <v>#REF!</v>
      </c>
      <c r="BO187" s="36" t="e">
        <f t="shared" si="69"/>
        <v>#REF!</v>
      </c>
      <c r="BP187" s="36" t="e">
        <f t="shared" si="70"/>
        <v>#REF!</v>
      </c>
      <c r="BQ187" s="36" t="e">
        <f t="shared" si="71"/>
        <v>#REF!</v>
      </c>
      <c r="BR187" s="36" t="e">
        <f t="shared" si="72"/>
        <v>#REF!</v>
      </c>
      <c r="BS187" s="36" t="e">
        <f t="shared" si="73"/>
        <v>#REF!</v>
      </c>
      <c r="BT187" s="36" t="e">
        <f t="shared" si="74"/>
        <v>#REF!</v>
      </c>
      <c r="BU187" s="36" t="e">
        <f t="shared" si="75"/>
        <v>#REF!</v>
      </c>
      <c r="BV187" s="36" t="e">
        <f t="shared" si="76"/>
        <v>#REF!</v>
      </c>
      <c r="BW187" s="36" t="e">
        <f t="shared" si="77"/>
        <v>#REF!</v>
      </c>
      <c r="BX187" s="36" t="e">
        <f t="shared" si="78"/>
        <v>#REF!</v>
      </c>
    </row>
    <row r="188" spans="1:76" s="36" customFormat="1" ht="13.95" customHeight="1" thickBot="1">
      <c r="A188" s="81" t="s">
        <v>323</v>
      </c>
      <c r="B188" s="26">
        <v>3</v>
      </c>
      <c r="C188" s="61" t="s">
        <v>93</v>
      </c>
      <c r="D188" s="62" t="s">
        <v>111</v>
      </c>
      <c r="E188" s="62" t="s">
        <v>262</v>
      </c>
      <c r="F188" s="72"/>
      <c r="G188" s="72"/>
      <c r="H188" s="72"/>
      <c r="I188" s="72"/>
      <c r="J188" s="72"/>
      <c r="K188" s="72">
        <v>3</v>
      </c>
      <c r="L188" s="126"/>
      <c r="M188" s="65" t="e">
        <f>#REF!</f>
        <v>#REF!</v>
      </c>
      <c r="N188" s="65" t="e">
        <f>#REF!</f>
        <v>#REF!</v>
      </c>
      <c r="O188" s="65" t="e">
        <f>#REF!</f>
        <v>#REF!</v>
      </c>
      <c r="P188" s="65" t="e">
        <f>#REF!</f>
        <v>#REF!</v>
      </c>
      <c r="Q188" s="65" t="e">
        <f>#REF!</f>
        <v>#REF!</v>
      </c>
      <c r="R188" s="65" t="e">
        <f>#REF!</f>
        <v>#REF!</v>
      </c>
      <c r="S188" s="65" t="e">
        <f>#REF!</f>
        <v>#REF!</v>
      </c>
      <c r="T188" s="65" t="e">
        <f>#REF!</f>
        <v>#REF!</v>
      </c>
      <c r="U188" s="65" t="e">
        <f>#REF!</f>
        <v>#REF!</v>
      </c>
      <c r="V188" s="65" t="e">
        <f>#REF!</f>
        <v>#REF!</v>
      </c>
      <c r="W188" s="65" t="e">
        <f>#REF!</f>
        <v>#REF!</v>
      </c>
      <c r="X188" s="65" t="e">
        <f>#REF!</f>
        <v>#REF!</v>
      </c>
      <c r="Y188" s="65" t="e">
        <f>#REF!</f>
        <v>#REF!</v>
      </c>
      <c r="Z188" s="65" t="e">
        <f>#REF!</f>
        <v>#REF!</v>
      </c>
      <c r="AA188" s="65" t="e">
        <f>#REF!</f>
        <v>#REF!</v>
      </c>
      <c r="AB188" s="65" t="e">
        <f>#REF!</f>
        <v>#REF!</v>
      </c>
      <c r="AC188" s="76">
        <v>80</v>
      </c>
      <c r="AD188" s="106" t="e">
        <f t="shared" ref="AD188:AD215" si="86">(M188*$AC188)+(N188*$AC188)+(P188*$AC188)+(Q188*$AC188)+(R188*$AC188)+(S188*$AC188)+(U188*$AC188)+(V188*$AC188)+(W188*$AC188)+(X188*$AC188)</f>
        <v>#REF!</v>
      </c>
      <c r="AE188" s="91">
        <v>7.02</v>
      </c>
      <c r="AF188" s="88">
        <v>7.4783333333333326</v>
      </c>
      <c r="AG188" s="89" t="e">
        <f t="shared" ref="AG188:AG215" si="87">(M188*$B188)+(N188*$B188)+(P188*$B188)+(Q188*$B188)+(R188*$B188)+(S188*$B188)+(U188*$B188)+(V188*$B188)+(W188*$B188)+(X188*$B188)</f>
        <v>#REF!</v>
      </c>
      <c r="AH188" s="36" t="e">
        <f t="shared" si="84"/>
        <v>#REF!</v>
      </c>
      <c r="AI188" s="36">
        <f>VLOOKUP(A188,'base vis'!C:I,7,0)</f>
        <v>0</v>
      </c>
      <c r="AJ188" s="36">
        <f>VLOOKUP($A188,'base vis'!C:J,8,0)</f>
        <v>0</v>
      </c>
      <c r="AK188" s="36">
        <f>VLOOKUP($A188,'base vis'!C:K,9,0)</f>
        <v>0</v>
      </c>
      <c r="AL188" s="36">
        <f>VLOOKUP($A188,'base vis'!C:L,10,0)</f>
        <v>0</v>
      </c>
      <c r="AM188" s="36">
        <f>VLOOKUP($A188,'base vis'!C:M,11,0)</f>
        <v>0</v>
      </c>
      <c r="AN188" s="36">
        <f>VLOOKUP($A188,'base vis'!C:N,12,0)</f>
        <v>0</v>
      </c>
      <c r="AO188" s="36">
        <f>VLOOKUP($A188,'base vis'!C:O,13,0)</f>
        <v>0</v>
      </c>
      <c r="AP188" s="36">
        <f>VLOOKUP($A188,'base vis'!C:P,14,0)</f>
        <v>3</v>
      </c>
      <c r="AQ188" s="36">
        <f>VLOOKUP($A188,'base vis'!C:Q,15,0)</f>
        <v>0</v>
      </c>
      <c r="AR188" s="36">
        <f>VLOOKUP($A188,'base vis'!C:R,16,0)</f>
        <v>0</v>
      </c>
      <c r="AS188" s="36">
        <f>VLOOKUP($A188,'base vis'!C:S,17,0)</f>
        <v>0</v>
      </c>
      <c r="AT188" s="36">
        <f>VLOOKUP($A188,'base vis'!C:T,18,0)</f>
        <v>0</v>
      </c>
      <c r="AU188" s="36">
        <f>VLOOKUP($A188,'base vis'!C:U,19,0)</f>
        <v>0</v>
      </c>
      <c r="AV188" s="36">
        <f>VLOOKUP($A188,'base vis'!C:V,20,0)</f>
        <v>0</v>
      </c>
      <c r="AW188" s="36">
        <f>VLOOKUP($A188,'base vis'!C:W,21,0)</f>
        <v>0</v>
      </c>
      <c r="AX188" s="36">
        <f>VLOOKUP($A188,'base vis'!C:X,22,0)</f>
        <v>0</v>
      </c>
      <c r="AY188" s="36">
        <f>VLOOKUP($A188,'base vis'!C:Y,23,0)</f>
        <v>0</v>
      </c>
      <c r="AZ188" s="36">
        <f>VLOOKUP($A188,'base vis'!C:E,3,0)</f>
        <v>3</v>
      </c>
      <c r="BA188" s="36">
        <f>VLOOKUP($A188,'base vis'!C:F,4,0)</f>
        <v>0</v>
      </c>
      <c r="BB188" s="36">
        <f>VLOOKUP($A188,'base vis'!C:G,5,0)</f>
        <v>0</v>
      </c>
      <c r="BC188" s="36">
        <f>VLOOKUP($A188,'base vis'!C:H,6,0)</f>
        <v>0</v>
      </c>
      <c r="BD188" s="36" t="e">
        <f t="shared" si="85"/>
        <v>#REF!</v>
      </c>
      <c r="BE188" s="36" t="e">
        <f t="shared" si="59"/>
        <v>#REF!</v>
      </c>
      <c r="BF188" s="36" t="e">
        <f t="shared" si="60"/>
        <v>#REF!</v>
      </c>
      <c r="BG188" s="36" t="e">
        <f t="shared" si="61"/>
        <v>#REF!</v>
      </c>
      <c r="BH188" s="36" t="e">
        <f t="shared" si="62"/>
        <v>#REF!</v>
      </c>
      <c r="BI188" s="36" t="e">
        <f t="shared" si="63"/>
        <v>#REF!</v>
      </c>
      <c r="BJ188" s="36" t="e">
        <f t="shared" si="64"/>
        <v>#REF!</v>
      </c>
      <c r="BK188" s="36" t="e">
        <f t="shared" si="65"/>
        <v>#REF!</v>
      </c>
      <c r="BL188" s="36" t="e">
        <f t="shared" si="66"/>
        <v>#REF!</v>
      </c>
      <c r="BM188" s="36" t="e">
        <f t="shared" si="67"/>
        <v>#REF!</v>
      </c>
      <c r="BN188" s="36" t="e">
        <f t="shared" si="68"/>
        <v>#REF!</v>
      </c>
      <c r="BO188" s="36" t="e">
        <f t="shared" si="69"/>
        <v>#REF!</v>
      </c>
      <c r="BP188" s="36" t="e">
        <f t="shared" si="70"/>
        <v>#REF!</v>
      </c>
      <c r="BQ188" s="36" t="e">
        <f t="shared" si="71"/>
        <v>#REF!</v>
      </c>
      <c r="BR188" s="36" t="e">
        <f t="shared" si="72"/>
        <v>#REF!</v>
      </c>
      <c r="BS188" s="36" t="e">
        <f t="shared" si="73"/>
        <v>#REF!</v>
      </c>
      <c r="BT188" s="36" t="e">
        <f t="shared" si="74"/>
        <v>#REF!</v>
      </c>
      <c r="BU188" s="36" t="e">
        <f t="shared" si="75"/>
        <v>#REF!</v>
      </c>
      <c r="BV188" s="36" t="e">
        <f t="shared" si="76"/>
        <v>#REF!</v>
      </c>
      <c r="BW188" s="36" t="e">
        <f t="shared" si="77"/>
        <v>#REF!</v>
      </c>
      <c r="BX188" s="36" t="e">
        <f t="shared" si="78"/>
        <v>#REF!</v>
      </c>
    </row>
    <row r="189" spans="1:76" s="36" customFormat="1" ht="13.95" customHeight="1" thickBot="1">
      <c r="A189" s="81" t="s">
        <v>1390</v>
      </c>
      <c r="B189" s="26">
        <v>3</v>
      </c>
      <c r="C189" s="61" t="s">
        <v>93</v>
      </c>
      <c r="D189" s="62" t="s">
        <v>111</v>
      </c>
      <c r="E189" s="62" t="s">
        <v>262</v>
      </c>
      <c r="F189" s="72"/>
      <c r="G189" s="72"/>
      <c r="H189" s="72"/>
      <c r="I189" s="72"/>
      <c r="J189" s="72"/>
      <c r="K189" s="72">
        <v>3</v>
      </c>
      <c r="L189" s="126"/>
      <c r="M189" s="65" t="e">
        <f>#REF!</f>
        <v>#REF!</v>
      </c>
      <c r="N189" s="65" t="e">
        <f>#REF!</f>
        <v>#REF!</v>
      </c>
      <c r="O189" s="65" t="e">
        <f>#REF!</f>
        <v>#REF!</v>
      </c>
      <c r="P189" s="65" t="e">
        <f>#REF!</f>
        <v>#REF!</v>
      </c>
      <c r="Q189" s="65" t="e">
        <f>#REF!</f>
        <v>#REF!</v>
      </c>
      <c r="R189" s="65" t="e">
        <f>#REF!</f>
        <v>#REF!</v>
      </c>
      <c r="S189" s="65" t="e">
        <f>#REF!</f>
        <v>#REF!</v>
      </c>
      <c r="T189" s="65" t="e">
        <f>#REF!</f>
        <v>#REF!</v>
      </c>
      <c r="U189" s="65" t="e">
        <f>#REF!</f>
        <v>#REF!</v>
      </c>
      <c r="V189" s="65" t="e">
        <f>#REF!</f>
        <v>#REF!</v>
      </c>
      <c r="W189" s="65" t="e">
        <f>#REF!</f>
        <v>#REF!</v>
      </c>
      <c r="X189" s="65" t="e">
        <f>#REF!</f>
        <v>#REF!</v>
      </c>
      <c r="Y189" s="65" t="e">
        <f>#REF!</f>
        <v>#REF!</v>
      </c>
      <c r="Z189" s="65" t="e">
        <f>#REF!</f>
        <v>#REF!</v>
      </c>
      <c r="AA189" s="65" t="e">
        <f>#REF!</f>
        <v>#REF!</v>
      </c>
      <c r="AB189" s="65" t="e">
        <f>#REF!</f>
        <v>#REF!</v>
      </c>
      <c r="AC189" s="76">
        <v>80</v>
      </c>
      <c r="AD189" s="106" t="e">
        <f t="shared" si="86"/>
        <v>#REF!</v>
      </c>
      <c r="AE189" s="91">
        <v>6.45</v>
      </c>
      <c r="AF189" s="88">
        <v>6.9</v>
      </c>
      <c r="AG189" s="89" t="e">
        <f t="shared" si="87"/>
        <v>#REF!</v>
      </c>
      <c r="AH189" s="36" t="e">
        <f t="shared" si="84"/>
        <v>#REF!</v>
      </c>
      <c r="AI189" s="36">
        <f>VLOOKUP(A189,'base vis'!C:I,7,0)</f>
        <v>0</v>
      </c>
      <c r="AJ189" s="36">
        <f>VLOOKUP($A189,'base vis'!C:J,8,0)</f>
        <v>0</v>
      </c>
      <c r="AK189" s="36">
        <f>VLOOKUP($A189,'base vis'!C:K,9,0)</f>
        <v>0</v>
      </c>
      <c r="AL189" s="36">
        <f>VLOOKUP($A189,'base vis'!C:L,10,0)</f>
        <v>0</v>
      </c>
      <c r="AM189" s="36">
        <f>VLOOKUP($A189,'base vis'!C:M,11,0)</f>
        <v>0</v>
      </c>
      <c r="AN189" s="36">
        <f>VLOOKUP($A189,'base vis'!C:N,12,0)</f>
        <v>0</v>
      </c>
      <c r="AO189" s="36">
        <f>VLOOKUP($A189,'base vis'!C:O,13,0)</f>
        <v>2</v>
      </c>
      <c r="AP189" s="36">
        <f>VLOOKUP($A189,'base vis'!C:P,14,0)</f>
        <v>1</v>
      </c>
      <c r="AQ189" s="36">
        <f>VLOOKUP($A189,'base vis'!C:Q,15,0)</f>
        <v>0</v>
      </c>
      <c r="AR189" s="36">
        <f>VLOOKUP($A189,'base vis'!C:R,16,0)</f>
        <v>0</v>
      </c>
      <c r="AS189" s="36">
        <f>VLOOKUP($A189,'base vis'!C:S,17,0)</f>
        <v>0</v>
      </c>
      <c r="AT189" s="36">
        <f>VLOOKUP($A189,'base vis'!C:T,18,0)</f>
        <v>0</v>
      </c>
      <c r="AU189" s="36">
        <f>VLOOKUP($A189,'base vis'!C:U,19,0)</f>
        <v>0</v>
      </c>
      <c r="AV189" s="36">
        <f>VLOOKUP($A189,'base vis'!C:V,20,0)</f>
        <v>0</v>
      </c>
      <c r="AW189" s="36">
        <f>VLOOKUP($A189,'base vis'!C:W,21,0)</f>
        <v>0</v>
      </c>
      <c r="AX189" s="36">
        <f>VLOOKUP($A189,'base vis'!C:X,22,0)</f>
        <v>0</v>
      </c>
      <c r="AY189" s="36">
        <f>VLOOKUP($A189,'base vis'!C:Y,23,0)</f>
        <v>0</v>
      </c>
      <c r="AZ189" s="36">
        <f>VLOOKUP($A189,'base vis'!C:E,3,0)</f>
        <v>0</v>
      </c>
      <c r="BA189" s="36">
        <f>VLOOKUP($A189,'base vis'!C:F,4,0)</f>
        <v>3</v>
      </c>
      <c r="BB189" s="36">
        <f>VLOOKUP($A189,'base vis'!C:G,5,0)</f>
        <v>0</v>
      </c>
      <c r="BC189" s="36">
        <f>VLOOKUP($A189,'base vis'!C:H,6,0)</f>
        <v>0</v>
      </c>
      <c r="BD189" s="36" t="e">
        <f t="shared" si="85"/>
        <v>#REF!</v>
      </c>
      <c r="BE189" s="36" t="e">
        <f t="shared" si="59"/>
        <v>#REF!</v>
      </c>
      <c r="BF189" s="36" t="e">
        <f t="shared" si="60"/>
        <v>#REF!</v>
      </c>
      <c r="BG189" s="36" t="e">
        <f t="shared" si="61"/>
        <v>#REF!</v>
      </c>
      <c r="BH189" s="36" t="e">
        <f t="shared" si="62"/>
        <v>#REF!</v>
      </c>
      <c r="BI189" s="36" t="e">
        <f t="shared" si="63"/>
        <v>#REF!</v>
      </c>
      <c r="BJ189" s="36" t="e">
        <f t="shared" si="64"/>
        <v>#REF!</v>
      </c>
      <c r="BK189" s="36" t="e">
        <f t="shared" si="65"/>
        <v>#REF!</v>
      </c>
      <c r="BL189" s="36" t="e">
        <f t="shared" si="66"/>
        <v>#REF!</v>
      </c>
      <c r="BM189" s="36" t="e">
        <f t="shared" si="67"/>
        <v>#REF!</v>
      </c>
      <c r="BN189" s="36" t="e">
        <f t="shared" si="68"/>
        <v>#REF!</v>
      </c>
      <c r="BO189" s="36" t="e">
        <f t="shared" si="69"/>
        <v>#REF!</v>
      </c>
      <c r="BP189" s="36" t="e">
        <f t="shared" si="70"/>
        <v>#REF!</v>
      </c>
      <c r="BQ189" s="36" t="e">
        <f t="shared" si="71"/>
        <v>#REF!</v>
      </c>
      <c r="BR189" s="36" t="e">
        <f t="shared" si="72"/>
        <v>#REF!</v>
      </c>
      <c r="BS189" s="36" t="e">
        <f t="shared" si="73"/>
        <v>#REF!</v>
      </c>
      <c r="BT189" s="36" t="e">
        <f t="shared" si="74"/>
        <v>#REF!</v>
      </c>
      <c r="BU189" s="36" t="e">
        <f t="shared" si="75"/>
        <v>#REF!</v>
      </c>
      <c r="BV189" s="36" t="e">
        <f t="shared" si="76"/>
        <v>#REF!</v>
      </c>
      <c r="BW189" s="36" t="e">
        <f t="shared" si="77"/>
        <v>#REF!</v>
      </c>
      <c r="BX189" s="36" t="e">
        <f t="shared" si="78"/>
        <v>#REF!</v>
      </c>
    </row>
    <row r="190" spans="1:76" s="36" customFormat="1" ht="13.95" customHeight="1" thickBot="1">
      <c r="A190" s="81" t="s">
        <v>1391</v>
      </c>
      <c r="B190" s="26">
        <v>5</v>
      </c>
      <c r="C190" s="61" t="s">
        <v>92</v>
      </c>
      <c r="D190" s="62" t="s">
        <v>111</v>
      </c>
      <c r="E190" s="62" t="s">
        <v>262</v>
      </c>
      <c r="F190" s="72"/>
      <c r="G190" s="72"/>
      <c r="H190" s="72"/>
      <c r="I190" s="72"/>
      <c r="J190" s="72">
        <v>5</v>
      </c>
      <c r="K190" s="72"/>
      <c r="L190" s="126"/>
      <c r="M190" s="65" t="e">
        <f>#REF!</f>
        <v>#REF!</v>
      </c>
      <c r="N190" s="65" t="e">
        <f>#REF!</f>
        <v>#REF!</v>
      </c>
      <c r="O190" s="65" t="e">
        <f>#REF!</f>
        <v>#REF!</v>
      </c>
      <c r="P190" s="65" t="e">
        <f>#REF!</f>
        <v>#REF!</v>
      </c>
      <c r="Q190" s="65" t="e">
        <f>#REF!</f>
        <v>#REF!</v>
      </c>
      <c r="R190" s="65" t="e">
        <f>#REF!</f>
        <v>#REF!</v>
      </c>
      <c r="S190" s="65" t="e">
        <f>#REF!</f>
        <v>#REF!</v>
      </c>
      <c r="T190" s="65" t="e">
        <f>#REF!</f>
        <v>#REF!</v>
      </c>
      <c r="U190" s="65" t="e">
        <f>#REF!</f>
        <v>#REF!</v>
      </c>
      <c r="V190" s="65" t="e">
        <f>#REF!</f>
        <v>#REF!</v>
      </c>
      <c r="W190" s="65" t="e">
        <f>#REF!</f>
        <v>#REF!</v>
      </c>
      <c r="X190" s="65" t="e">
        <f>#REF!</f>
        <v>#REF!</v>
      </c>
      <c r="Y190" s="65" t="e">
        <f>#REF!</f>
        <v>#REF!</v>
      </c>
      <c r="Z190" s="65" t="e">
        <f>#REF!</f>
        <v>#REF!</v>
      </c>
      <c r="AA190" s="65" t="e">
        <f>#REF!</f>
        <v>#REF!</v>
      </c>
      <c r="AB190" s="65" t="e">
        <f>#REF!</f>
        <v>#REF!</v>
      </c>
      <c r="AC190" s="76">
        <v>80</v>
      </c>
      <c r="AD190" s="106" t="e">
        <f t="shared" si="86"/>
        <v>#REF!</v>
      </c>
      <c r="AE190" s="91">
        <v>7.02</v>
      </c>
      <c r="AF190" s="88">
        <v>7.4783333333333326</v>
      </c>
      <c r="AG190" s="89" t="e">
        <f t="shared" si="87"/>
        <v>#REF!</v>
      </c>
      <c r="AH190" s="36" t="e">
        <f t="shared" si="84"/>
        <v>#REF!</v>
      </c>
      <c r="AI190" s="36">
        <f>VLOOKUP(A190,'base vis'!C:I,7,0)</f>
        <v>0</v>
      </c>
      <c r="AJ190" s="36">
        <f>VLOOKUP($A190,'base vis'!C:J,8,0)</f>
        <v>0</v>
      </c>
      <c r="AK190" s="36">
        <f>VLOOKUP($A190,'base vis'!C:K,9,0)</f>
        <v>0</v>
      </c>
      <c r="AL190" s="36">
        <f>VLOOKUP($A190,'base vis'!C:L,10,0)</f>
        <v>0</v>
      </c>
      <c r="AM190" s="36">
        <f>VLOOKUP($A190,'base vis'!C:M,11,0)</f>
        <v>0</v>
      </c>
      <c r="AN190" s="36">
        <f>VLOOKUP($A190,'base vis'!C:N,12,0)</f>
        <v>0</v>
      </c>
      <c r="AO190" s="36">
        <f>VLOOKUP($A190,'base vis'!C:O,13,0)</f>
        <v>2</v>
      </c>
      <c r="AP190" s="36">
        <f>VLOOKUP($A190,'base vis'!C:P,14,0)</f>
        <v>3</v>
      </c>
      <c r="AQ190" s="36">
        <f>VLOOKUP($A190,'base vis'!C:Q,15,0)</f>
        <v>0</v>
      </c>
      <c r="AR190" s="36">
        <f>VLOOKUP($A190,'base vis'!C:R,16,0)</f>
        <v>0</v>
      </c>
      <c r="AS190" s="36">
        <f>VLOOKUP($A190,'base vis'!C:S,17,0)</f>
        <v>0</v>
      </c>
      <c r="AT190" s="36">
        <f>VLOOKUP($A190,'base vis'!C:T,18,0)</f>
        <v>0</v>
      </c>
      <c r="AU190" s="36">
        <f>VLOOKUP($A190,'base vis'!C:U,19,0)</f>
        <v>0</v>
      </c>
      <c r="AV190" s="36">
        <f>VLOOKUP($A190,'base vis'!C:V,20,0)</f>
        <v>0</v>
      </c>
      <c r="AW190" s="36">
        <f>VLOOKUP($A190,'base vis'!C:W,21,0)</f>
        <v>0</v>
      </c>
      <c r="AX190" s="36">
        <f>VLOOKUP($A190,'base vis'!C:X,22,0)</f>
        <v>0</v>
      </c>
      <c r="AY190" s="36">
        <f>VLOOKUP($A190,'base vis'!C:Y,23,0)</f>
        <v>0</v>
      </c>
      <c r="AZ190" s="36">
        <f>VLOOKUP($A190,'base vis'!C:E,3,0)</f>
        <v>5</v>
      </c>
      <c r="BA190" s="36">
        <f>VLOOKUP($A190,'base vis'!C:F,4,0)</f>
        <v>0</v>
      </c>
      <c r="BB190" s="36">
        <f>VLOOKUP($A190,'base vis'!C:G,5,0)</f>
        <v>0</v>
      </c>
      <c r="BC190" s="36">
        <f>VLOOKUP($A190,'base vis'!C:H,6,0)</f>
        <v>0</v>
      </c>
      <c r="BD190" s="36" t="e">
        <f t="shared" si="85"/>
        <v>#REF!</v>
      </c>
      <c r="BE190" s="36" t="e">
        <f t="shared" ref="BE190:BE253" si="88">IF($AH190&gt;0,$AH190*AJ190,0)</f>
        <v>#REF!</v>
      </c>
      <c r="BF190" s="36" t="e">
        <f t="shared" ref="BF190:BF253" si="89">IF($AH190&gt;0,$AH190*AK190,0)</f>
        <v>#REF!</v>
      </c>
      <c r="BG190" s="36" t="e">
        <f t="shared" ref="BG190:BG253" si="90">IF($AH190&gt;0,$AH190*AL190,0)</f>
        <v>#REF!</v>
      </c>
      <c r="BH190" s="36" t="e">
        <f t="shared" ref="BH190:BH253" si="91">IF($AH190&gt;0,$AH190*AM190,0)</f>
        <v>#REF!</v>
      </c>
      <c r="BI190" s="36" t="e">
        <f t="shared" ref="BI190:BI253" si="92">IF($AH190&gt;0,$AH190*AN190,0)</f>
        <v>#REF!</v>
      </c>
      <c r="BJ190" s="36" t="e">
        <f t="shared" ref="BJ190:BJ253" si="93">IF($AH190&gt;0,$AH190*AO190,0)</f>
        <v>#REF!</v>
      </c>
      <c r="BK190" s="36" t="e">
        <f t="shared" ref="BK190:BK253" si="94">IF($AH190&gt;0,$AH190*AP190,0)</f>
        <v>#REF!</v>
      </c>
      <c r="BL190" s="36" t="e">
        <f t="shared" ref="BL190:BL253" si="95">IF($AH190&gt;0,$AH190*AQ190,0)</f>
        <v>#REF!</v>
      </c>
      <c r="BM190" s="36" t="e">
        <f t="shared" ref="BM190:BM253" si="96">IF($AH190&gt;0,$AH190*AR190,0)</f>
        <v>#REF!</v>
      </c>
      <c r="BN190" s="36" t="e">
        <f t="shared" ref="BN190:BN253" si="97">IF($AH190&gt;0,$AH190*AS190,0)</f>
        <v>#REF!</v>
      </c>
      <c r="BO190" s="36" t="e">
        <f t="shared" ref="BO190:BO253" si="98">IF($AH190&gt;0,$AH190*AT190,0)</f>
        <v>#REF!</v>
      </c>
      <c r="BP190" s="36" t="e">
        <f t="shared" ref="BP190:BP253" si="99">IF($AH190&gt;0,$AH190*AU190,0)</f>
        <v>#REF!</v>
      </c>
      <c r="BQ190" s="36" t="e">
        <f t="shared" ref="BQ190:BQ253" si="100">IF($AH190&gt;0,$AH190*AV190,0)</f>
        <v>#REF!</v>
      </c>
      <c r="BR190" s="36" t="e">
        <f t="shared" ref="BR190:BR253" si="101">IF($AH190&gt;0,$AH190*AW190,0)</f>
        <v>#REF!</v>
      </c>
      <c r="BS190" s="36" t="e">
        <f t="shared" ref="BS190:BS253" si="102">IF($AH190&gt;0,$AH190*AX190,0)</f>
        <v>#REF!</v>
      </c>
      <c r="BT190" s="36" t="e">
        <f t="shared" ref="BT190:BT253" si="103">IF($AH190&gt;0,$AH190*AY190,0)</f>
        <v>#REF!</v>
      </c>
      <c r="BU190" s="36" t="e">
        <f t="shared" ref="BU190:BU253" si="104">IF($AH190&gt;0,$AH190*AZ190,0)</f>
        <v>#REF!</v>
      </c>
      <c r="BV190" s="36" t="e">
        <f t="shared" ref="BV190:BV253" si="105">IF($AH190&gt;0,$AH190*BA190,0)</f>
        <v>#REF!</v>
      </c>
      <c r="BW190" s="36" t="e">
        <f t="shared" ref="BW190:BW253" si="106">IF($AH190&gt;0,$AH190*BB190,0)</f>
        <v>#REF!</v>
      </c>
      <c r="BX190" s="36" t="e">
        <f t="shared" ref="BX190:BX253" si="107">IF($AH190&gt;0,$AH190*BC190,0)</f>
        <v>#REF!</v>
      </c>
    </row>
    <row r="191" spans="1:76" s="36" customFormat="1" ht="13.95" customHeight="1" thickBot="1">
      <c r="A191" s="81" t="s">
        <v>1392</v>
      </c>
      <c r="B191" s="26">
        <v>5</v>
      </c>
      <c r="C191" s="61" t="s">
        <v>93</v>
      </c>
      <c r="D191" s="62" t="s">
        <v>111</v>
      </c>
      <c r="E191" s="62" t="s">
        <v>262</v>
      </c>
      <c r="F191" s="72"/>
      <c r="G191" s="72"/>
      <c r="H191" s="72"/>
      <c r="I191" s="72"/>
      <c r="J191" s="72"/>
      <c r="K191" s="72">
        <v>5</v>
      </c>
      <c r="L191" s="126"/>
      <c r="M191" s="65" t="e">
        <f>#REF!</f>
        <v>#REF!</v>
      </c>
      <c r="N191" s="65" t="e">
        <f>#REF!</f>
        <v>#REF!</v>
      </c>
      <c r="O191" s="65" t="e">
        <f>#REF!</f>
        <v>#REF!</v>
      </c>
      <c r="P191" s="65" t="e">
        <f>#REF!</f>
        <v>#REF!</v>
      </c>
      <c r="Q191" s="65" t="e">
        <f>#REF!</f>
        <v>#REF!</v>
      </c>
      <c r="R191" s="65" t="e">
        <f>#REF!</f>
        <v>#REF!</v>
      </c>
      <c r="S191" s="65" t="e">
        <f>#REF!</f>
        <v>#REF!</v>
      </c>
      <c r="T191" s="65" t="e">
        <f>#REF!</f>
        <v>#REF!</v>
      </c>
      <c r="U191" s="65" t="e">
        <f>#REF!</f>
        <v>#REF!</v>
      </c>
      <c r="V191" s="65" t="e">
        <f>#REF!</f>
        <v>#REF!</v>
      </c>
      <c r="W191" s="65" t="e">
        <f>#REF!</f>
        <v>#REF!</v>
      </c>
      <c r="X191" s="65" t="e">
        <f>#REF!</f>
        <v>#REF!</v>
      </c>
      <c r="Y191" s="65" t="e">
        <f>#REF!</f>
        <v>#REF!</v>
      </c>
      <c r="Z191" s="65" t="e">
        <f>#REF!</f>
        <v>#REF!</v>
      </c>
      <c r="AA191" s="65" t="e">
        <f>#REF!</f>
        <v>#REF!</v>
      </c>
      <c r="AB191" s="65" t="e">
        <f>#REF!</f>
        <v>#REF!</v>
      </c>
      <c r="AC191" s="76">
        <v>90</v>
      </c>
      <c r="AD191" s="106" t="e">
        <f t="shared" si="86"/>
        <v>#REF!</v>
      </c>
      <c r="AE191" s="91">
        <v>4.78</v>
      </c>
      <c r="AF191" s="88">
        <v>5.1210000000000004</v>
      </c>
      <c r="AG191" s="89" t="e">
        <f t="shared" si="87"/>
        <v>#REF!</v>
      </c>
      <c r="AH191" s="36" t="e">
        <f t="shared" si="84"/>
        <v>#REF!</v>
      </c>
      <c r="AI191" s="36">
        <f>VLOOKUP(A191,'base vis'!C:I,7,0)</f>
        <v>0</v>
      </c>
      <c r="AJ191" s="36">
        <f>VLOOKUP($A191,'base vis'!C:J,8,0)</f>
        <v>0</v>
      </c>
      <c r="AK191" s="36">
        <f>VLOOKUP($A191,'base vis'!C:K,9,0)</f>
        <v>0</v>
      </c>
      <c r="AL191" s="36">
        <f>VLOOKUP($A191,'base vis'!C:L,10,0)</f>
        <v>0</v>
      </c>
      <c r="AM191" s="36">
        <f>VLOOKUP($A191,'base vis'!C:M,11,0)</f>
        <v>0</v>
      </c>
      <c r="AN191" s="36">
        <f>VLOOKUP($A191,'base vis'!C:N,12,0)</f>
        <v>0</v>
      </c>
      <c r="AO191" s="36">
        <f>VLOOKUP($A191,'base vis'!C:O,13,0)</f>
        <v>0</v>
      </c>
      <c r="AP191" s="36">
        <f>VLOOKUP($A191,'base vis'!C:P,14,0)</f>
        <v>5</v>
      </c>
      <c r="AQ191" s="36">
        <f>VLOOKUP($A191,'base vis'!C:Q,15,0)</f>
        <v>0</v>
      </c>
      <c r="AR191" s="36">
        <f>VLOOKUP($A191,'base vis'!C:R,16,0)</f>
        <v>0</v>
      </c>
      <c r="AS191" s="36">
        <f>VLOOKUP($A191,'base vis'!C:S,17,0)</f>
        <v>0</v>
      </c>
      <c r="AT191" s="36">
        <f>VLOOKUP($A191,'base vis'!C:T,18,0)</f>
        <v>0</v>
      </c>
      <c r="AU191" s="36">
        <f>VLOOKUP($A191,'base vis'!C:U,19,0)</f>
        <v>0</v>
      </c>
      <c r="AV191" s="36">
        <f>VLOOKUP($A191,'base vis'!C:V,20,0)</f>
        <v>0</v>
      </c>
      <c r="AW191" s="36">
        <f>VLOOKUP($A191,'base vis'!C:W,21,0)</f>
        <v>0</v>
      </c>
      <c r="AX191" s="36">
        <f>VLOOKUP($A191,'base vis'!C:X,22,0)</f>
        <v>0</v>
      </c>
      <c r="AY191" s="36">
        <f>VLOOKUP($A191,'base vis'!C:Y,23,0)</f>
        <v>0</v>
      </c>
      <c r="AZ191" s="36">
        <f>VLOOKUP($A191,'base vis'!C:E,3,0)</f>
        <v>3</v>
      </c>
      <c r="BA191" s="36">
        <f>VLOOKUP($A191,'base vis'!C:F,4,0)</f>
        <v>2</v>
      </c>
      <c r="BB191" s="36">
        <f>VLOOKUP($A191,'base vis'!C:G,5,0)</f>
        <v>0</v>
      </c>
      <c r="BC191" s="36">
        <f>VLOOKUP($A191,'base vis'!C:H,6,0)</f>
        <v>0</v>
      </c>
      <c r="BD191" s="36" t="e">
        <f t="shared" si="85"/>
        <v>#REF!</v>
      </c>
      <c r="BE191" s="36" t="e">
        <f t="shared" si="88"/>
        <v>#REF!</v>
      </c>
      <c r="BF191" s="36" t="e">
        <f t="shared" si="89"/>
        <v>#REF!</v>
      </c>
      <c r="BG191" s="36" t="e">
        <f t="shared" si="90"/>
        <v>#REF!</v>
      </c>
      <c r="BH191" s="36" t="e">
        <f t="shared" si="91"/>
        <v>#REF!</v>
      </c>
      <c r="BI191" s="36" t="e">
        <f t="shared" si="92"/>
        <v>#REF!</v>
      </c>
      <c r="BJ191" s="36" t="e">
        <f t="shared" si="93"/>
        <v>#REF!</v>
      </c>
      <c r="BK191" s="36" t="e">
        <f t="shared" si="94"/>
        <v>#REF!</v>
      </c>
      <c r="BL191" s="36" t="e">
        <f t="shared" si="95"/>
        <v>#REF!</v>
      </c>
      <c r="BM191" s="36" t="e">
        <f t="shared" si="96"/>
        <v>#REF!</v>
      </c>
      <c r="BN191" s="36" t="e">
        <f t="shared" si="97"/>
        <v>#REF!</v>
      </c>
      <c r="BO191" s="36" t="e">
        <f t="shared" si="98"/>
        <v>#REF!</v>
      </c>
      <c r="BP191" s="36" t="e">
        <f t="shared" si="99"/>
        <v>#REF!</v>
      </c>
      <c r="BQ191" s="36" t="e">
        <f t="shared" si="100"/>
        <v>#REF!</v>
      </c>
      <c r="BR191" s="36" t="e">
        <f t="shared" si="101"/>
        <v>#REF!</v>
      </c>
      <c r="BS191" s="36" t="e">
        <f t="shared" si="102"/>
        <v>#REF!</v>
      </c>
      <c r="BT191" s="36" t="e">
        <f t="shared" si="103"/>
        <v>#REF!</v>
      </c>
      <c r="BU191" s="36" t="e">
        <f t="shared" si="104"/>
        <v>#REF!</v>
      </c>
      <c r="BV191" s="36" t="e">
        <f t="shared" si="105"/>
        <v>#REF!</v>
      </c>
      <c r="BW191" s="36" t="e">
        <f t="shared" si="106"/>
        <v>#REF!</v>
      </c>
      <c r="BX191" s="36" t="e">
        <f t="shared" si="107"/>
        <v>#REF!</v>
      </c>
    </row>
    <row r="192" spans="1:76" s="36" customFormat="1" ht="13.95" customHeight="1" thickBot="1">
      <c r="A192" s="81" t="s">
        <v>1393</v>
      </c>
      <c r="B192" s="26">
        <v>2</v>
      </c>
      <c r="C192" s="61" t="s">
        <v>93</v>
      </c>
      <c r="D192" s="62" t="s">
        <v>111</v>
      </c>
      <c r="E192" s="62" t="s">
        <v>262</v>
      </c>
      <c r="F192" s="72"/>
      <c r="G192" s="72"/>
      <c r="H192" s="72"/>
      <c r="I192" s="72"/>
      <c r="J192" s="72"/>
      <c r="K192" s="72">
        <v>2</v>
      </c>
      <c r="L192" s="126"/>
      <c r="M192" s="65" t="e">
        <f>#REF!</f>
        <v>#REF!</v>
      </c>
      <c r="N192" s="65" t="e">
        <f>#REF!</f>
        <v>#REF!</v>
      </c>
      <c r="O192" s="65" t="e">
        <f>#REF!</f>
        <v>#REF!</v>
      </c>
      <c r="P192" s="65" t="e">
        <f>#REF!</f>
        <v>#REF!</v>
      </c>
      <c r="Q192" s="65" t="e">
        <f>#REF!</f>
        <v>#REF!</v>
      </c>
      <c r="R192" s="65" t="e">
        <f>#REF!</f>
        <v>#REF!</v>
      </c>
      <c r="S192" s="65" t="e">
        <f>#REF!</f>
        <v>#REF!</v>
      </c>
      <c r="T192" s="65" t="e">
        <f>#REF!</f>
        <v>#REF!</v>
      </c>
      <c r="U192" s="65" t="e">
        <f>#REF!</f>
        <v>#REF!</v>
      </c>
      <c r="V192" s="65" t="e">
        <f>#REF!</f>
        <v>#REF!</v>
      </c>
      <c r="W192" s="65" t="e">
        <f>#REF!</f>
        <v>#REF!</v>
      </c>
      <c r="X192" s="65" t="e">
        <f>#REF!</f>
        <v>#REF!</v>
      </c>
      <c r="Y192" s="65" t="e">
        <f>#REF!</f>
        <v>#REF!</v>
      </c>
      <c r="Z192" s="65" t="e">
        <f>#REF!</f>
        <v>#REF!</v>
      </c>
      <c r="AA192" s="65" t="e">
        <f>#REF!</f>
        <v>#REF!</v>
      </c>
      <c r="AB192" s="65" t="e">
        <f>#REF!</f>
        <v>#REF!</v>
      </c>
      <c r="AC192" s="76">
        <v>62.5</v>
      </c>
      <c r="AD192" s="106" t="e">
        <f t="shared" si="86"/>
        <v>#REF!</v>
      </c>
      <c r="AE192" s="91">
        <v>3.66</v>
      </c>
      <c r="AF192" s="88">
        <v>4.0999999999999996</v>
      </c>
      <c r="AG192" s="89" t="e">
        <f t="shared" si="87"/>
        <v>#REF!</v>
      </c>
      <c r="AH192" s="36" t="e">
        <f t="shared" si="84"/>
        <v>#REF!</v>
      </c>
      <c r="AI192" s="36">
        <f>VLOOKUP(A192,'base vis'!C:I,7,0)</f>
        <v>0</v>
      </c>
      <c r="AJ192" s="36">
        <f>VLOOKUP($A192,'base vis'!C:J,8,0)</f>
        <v>0</v>
      </c>
      <c r="AK192" s="36">
        <f>VLOOKUP($A192,'base vis'!C:K,9,0)</f>
        <v>0</v>
      </c>
      <c r="AL192" s="36">
        <f>VLOOKUP($A192,'base vis'!C:L,10,0)</f>
        <v>0</v>
      </c>
      <c r="AM192" s="36">
        <f>VLOOKUP($A192,'base vis'!C:M,11,0)</f>
        <v>0</v>
      </c>
      <c r="AN192" s="36">
        <f>VLOOKUP($A192,'base vis'!C:N,12,0)</f>
        <v>0</v>
      </c>
      <c r="AO192" s="36">
        <f>VLOOKUP($A192,'base vis'!C:O,13,0)</f>
        <v>0</v>
      </c>
      <c r="AP192" s="36">
        <f>VLOOKUP($A192,'base vis'!C:P,14,0)</f>
        <v>1</v>
      </c>
      <c r="AQ192" s="36">
        <f>VLOOKUP($A192,'base vis'!C:Q,15,0)</f>
        <v>1</v>
      </c>
      <c r="AR192" s="36">
        <f>VLOOKUP($A192,'base vis'!C:R,16,0)</f>
        <v>0</v>
      </c>
      <c r="AS192" s="36">
        <f>VLOOKUP($A192,'base vis'!C:S,17,0)</f>
        <v>0</v>
      </c>
      <c r="AT192" s="36">
        <f>VLOOKUP($A192,'base vis'!C:T,18,0)</f>
        <v>0</v>
      </c>
      <c r="AU192" s="36">
        <f>VLOOKUP($A192,'base vis'!C:U,19,0)</f>
        <v>0</v>
      </c>
      <c r="AV192" s="36">
        <f>VLOOKUP($A192,'base vis'!C:V,20,0)</f>
        <v>0</v>
      </c>
      <c r="AW192" s="36">
        <f>VLOOKUP($A192,'base vis'!C:W,21,0)</f>
        <v>0</v>
      </c>
      <c r="AX192" s="36">
        <f>VLOOKUP($A192,'base vis'!C:X,22,0)</f>
        <v>0</v>
      </c>
      <c r="AY192" s="36">
        <f>VLOOKUP($A192,'base vis'!C:Y,23,0)</f>
        <v>0</v>
      </c>
      <c r="AZ192" s="36">
        <f>VLOOKUP($A192,'base vis'!C:E,3,0)</f>
        <v>0</v>
      </c>
      <c r="BA192" s="36">
        <f>VLOOKUP($A192,'base vis'!C:F,4,0)</f>
        <v>1</v>
      </c>
      <c r="BB192" s="36">
        <f>VLOOKUP($A192,'base vis'!C:G,5,0)</f>
        <v>0</v>
      </c>
      <c r="BC192" s="36">
        <f>VLOOKUP($A192,'base vis'!C:H,6,0)</f>
        <v>0</v>
      </c>
      <c r="BD192" s="36" t="e">
        <f t="shared" si="85"/>
        <v>#REF!</v>
      </c>
      <c r="BE192" s="36" t="e">
        <f t="shared" si="88"/>
        <v>#REF!</v>
      </c>
      <c r="BF192" s="36" t="e">
        <f t="shared" si="89"/>
        <v>#REF!</v>
      </c>
      <c r="BG192" s="36" t="e">
        <f t="shared" si="90"/>
        <v>#REF!</v>
      </c>
      <c r="BH192" s="36" t="e">
        <f t="shared" si="91"/>
        <v>#REF!</v>
      </c>
      <c r="BI192" s="36" t="e">
        <f t="shared" si="92"/>
        <v>#REF!</v>
      </c>
      <c r="BJ192" s="36" t="e">
        <f t="shared" si="93"/>
        <v>#REF!</v>
      </c>
      <c r="BK192" s="36" t="e">
        <f t="shared" si="94"/>
        <v>#REF!</v>
      </c>
      <c r="BL192" s="36" t="e">
        <f t="shared" si="95"/>
        <v>#REF!</v>
      </c>
      <c r="BM192" s="36" t="e">
        <f t="shared" si="96"/>
        <v>#REF!</v>
      </c>
      <c r="BN192" s="36" t="e">
        <f t="shared" si="97"/>
        <v>#REF!</v>
      </c>
      <c r="BO192" s="36" t="e">
        <f t="shared" si="98"/>
        <v>#REF!</v>
      </c>
      <c r="BP192" s="36" t="e">
        <f t="shared" si="99"/>
        <v>#REF!</v>
      </c>
      <c r="BQ192" s="36" t="e">
        <f t="shared" si="100"/>
        <v>#REF!</v>
      </c>
      <c r="BR192" s="36" t="e">
        <f t="shared" si="101"/>
        <v>#REF!</v>
      </c>
      <c r="BS192" s="36" t="e">
        <f t="shared" si="102"/>
        <v>#REF!</v>
      </c>
      <c r="BT192" s="36" t="e">
        <f t="shared" si="103"/>
        <v>#REF!</v>
      </c>
      <c r="BU192" s="36" t="e">
        <f t="shared" si="104"/>
        <v>#REF!</v>
      </c>
      <c r="BV192" s="36" t="e">
        <f t="shared" si="105"/>
        <v>#REF!</v>
      </c>
      <c r="BW192" s="36" t="e">
        <f t="shared" si="106"/>
        <v>#REF!</v>
      </c>
      <c r="BX192" s="36" t="e">
        <f t="shared" si="107"/>
        <v>#REF!</v>
      </c>
    </row>
    <row r="193" spans="1:76" s="36" customFormat="1" ht="13.95" customHeight="1" thickBot="1">
      <c r="A193" s="81" t="s">
        <v>1394</v>
      </c>
      <c r="B193" s="26">
        <v>2</v>
      </c>
      <c r="C193" s="61" t="s">
        <v>94</v>
      </c>
      <c r="D193" s="62" t="s">
        <v>111</v>
      </c>
      <c r="E193" s="62"/>
      <c r="F193" s="72"/>
      <c r="G193" s="72"/>
      <c r="H193" s="72"/>
      <c r="I193" s="72"/>
      <c r="J193" s="72"/>
      <c r="K193" s="72"/>
      <c r="L193" s="126">
        <v>2</v>
      </c>
      <c r="M193" s="65" t="e">
        <f>#REF!</f>
        <v>#REF!</v>
      </c>
      <c r="N193" s="65" t="e">
        <f>#REF!</f>
        <v>#REF!</v>
      </c>
      <c r="O193" s="65" t="e">
        <f>#REF!</f>
        <v>#REF!</v>
      </c>
      <c r="P193" s="65" t="e">
        <f>#REF!</f>
        <v>#REF!</v>
      </c>
      <c r="Q193" s="65" t="e">
        <f>#REF!</f>
        <v>#REF!</v>
      </c>
      <c r="R193" s="65" t="e">
        <f>#REF!</f>
        <v>#REF!</v>
      </c>
      <c r="S193" s="65" t="e">
        <f>#REF!</f>
        <v>#REF!</v>
      </c>
      <c r="T193" s="65" t="e">
        <f>#REF!</f>
        <v>#REF!</v>
      </c>
      <c r="U193" s="65" t="e">
        <f>#REF!</f>
        <v>#REF!</v>
      </c>
      <c r="V193" s="65" t="e">
        <f>#REF!</f>
        <v>#REF!</v>
      </c>
      <c r="W193" s="65" t="e">
        <f>#REF!</f>
        <v>#REF!</v>
      </c>
      <c r="X193" s="65" t="e">
        <f>#REF!</f>
        <v>#REF!</v>
      </c>
      <c r="Y193" s="65" t="e">
        <f>#REF!</f>
        <v>#REF!</v>
      </c>
      <c r="Z193" s="65" t="e">
        <f>#REF!</f>
        <v>#REF!</v>
      </c>
      <c r="AA193" s="65" t="e">
        <f>#REF!</f>
        <v>#REF!</v>
      </c>
      <c r="AB193" s="65" t="e">
        <f>#REF!</f>
        <v>#REF!</v>
      </c>
      <c r="AC193" s="76">
        <v>72.5</v>
      </c>
      <c r="AD193" s="106" t="e">
        <f t="shared" si="86"/>
        <v>#REF!</v>
      </c>
      <c r="AE193" s="91">
        <v>4.66</v>
      </c>
      <c r="AF193" s="88">
        <v>5.0010000000000003</v>
      </c>
      <c r="AG193" s="89" t="e">
        <f t="shared" si="87"/>
        <v>#REF!</v>
      </c>
      <c r="AH193" s="36" t="e">
        <f t="shared" si="84"/>
        <v>#REF!</v>
      </c>
      <c r="AI193" s="36">
        <f>VLOOKUP(A193,'base vis'!C:I,7,0)</f>
        <v>0</v>
      </c>
      <c r="AJ193" s="36">
        <f>VLOOKUP($A193,'base vis'!C:J,8,0)</f>
        <v>0</v>
      </c>
      <c r="AK193" s="36">
        <f>VLOOKUP($A193,'base vis'!C:K,9,0)</f>
        <v>0</v>
      </c>
      <c r="AL193" s="36">
        <f>VLOOKUP($A193,'base vis'!C:L,10,0)</f>
        <v>0</v>
      </c>
      <c r="AM193" s="36">
        <f>VLOOKUP($A193,'base vis'!C:M,11,0)</f>
        <v>0</v>
      </c>
      <c r="AN193" s="36">
        <f>VLOOKUP($A193,'base vis'!C:N,12,0)</f>
        <v>0</v>
      </c>
      <c r="AO193" s="36">
        <f>VLOOKUP($A193,'base vis'!C:O,13,0)</f>
        <v>0</v>
      </c>
      <c r="AP193" s="36">
        <f>VLOOKUP($A193,'base vis'!C:P,14,0)</f>
        <v>0</v>
      </c>
      <c r="AQ193" s="36">
        <f>VLOOKUP($A193,'base vis'!C:Q,15,0)</f>
        <v>2</v>
      </c>
      <c r="AR193" s="36">
        <f>VLOOKUP($A193,'base vis'!C:R,16,0)</f>
        <v>0</v>
      </c>
      <c r="AS193" s="36">
        <f>VLOOKUP($A193,'base vis'!C:S,17,0)</f>
        <v>0</v>
      </c>
      <c r="AT193" s="36">
        <f>VLOOKUP($A193,'base vis'!C:T,18,0)</f>
        <v>0</v>
      </c>
      <c r="AU193" s="36">
        <f>VLOOKUP($A193,'base vis'!C:U,19,0)</f>
        <v>0</v>
      </c>
      <c r="AV193" s="36">
        <f>VLOOKUP($A193,'base vis'!C:V,20,0)</f>
        <v>0</v>
      </c>
      <c r="AW193" s="36">
        <f>VLOOKUP($A193,'base vis'!C:W,21,0)</f>
        <v>0</v>
      </c>
      <c r="AX193" s="36">
        <f>VLOOKUP($A193,'base vis'!C:X,22,0)</f>
        <v>0</v>
      </c>
      <c r="AY193" s="36">
        <f>VLOOKUP($A193,'base vis'!C:Y,23,0)</f>
        <v>0</v>
      </c>
      <c r="AZ193" s="36">
        <f>VLOOKUP($A193,'base vis'!C:E,3,0)</f>
        <v>2</v>
      </c>
      <c r="BA193" s="36">
        <f>VLOOKUP($A193,'base vis'!C:F,4,0)</f>
        <v>0</v>
      </c>
      <c r="BB193" s="36">
        <f>VLOOKUP($A193,'base vis'!C:G,5,0)</f>
        <v>0</v>
      </c>
      <c r="BC193" s="36">
        <f>VLOOKUP($A193,'base vis'!C:H,6,0)</f>
        <v>0</v>
      </c>
      <c r="BD193" s="36" t="e">
        <f t="shared" si="85"/>
        <v>#REF!</v>
      </c>
      <c r="BE193" s="36" t="e">
        <f t="shared" si="88"/>
        <v>#REF!</v>
      </c>
      <c r="BF193" s="36" t="e">
        <f t="shared" si="89"/>
        <v>#REF!</v>
      </c>
      <c r="BG193" s="36" t="e">
        <f t="shared" si="90"/>
        <v>#REF!</v>
      </c>
      <c r="BH193" s="36" t="e">
        <f t="shared" si="91"/>
        <v>#REF!</v>
      </c>
      <c r="BI193" s="36" t="e">
        <f t="shared" si="92"/>
        <v>#REF!</v>
      </c>
      <c r="BJ193" s="36" t="e">
        <f t="shared" si="93"/>
        <v>#REF!</v>
      </c>
      <c r="BK193" s="36" t="e">
        <f t="shared" si="94"/>
        <v>#REF!</v>
      </c>
      <c r="BL193" s="36" t="e">
        <f t="shared" si="95"/>
        <v>#REF!</v>
      </c>
      <c r="BM193" s="36" t="e">
        <f t="shared" si="96"/>
        <v>#REF!</v>
      </c>
      <c r="BN193" s="36" t="e">
        <f t="shared" si="97"/>
        <v>#REF!</v>
      </c>
      <c r="BO193" s="36" t="e">
        <f t="shared" si="98"/>
        <v>#REF!</v>
      </c>
      <c r="BP193" s="36" t="e">
        <f t="shared" si="99"/>
        <v>#REF!</v>
      </c>
      <c r="BQ193" s="36" t="e">
        <f t="shared" si="100"/>
        <v>#REF!</v>
      </c>
      <c r="BR193" s="36" t="e">
        <f t="shared" si="101"/>
        <v>#REF!</v>
      </c>
      <c r="BS193" s="36" t="e">
        <f t="shared" si="102"/>
        <v>#REF!</v>
      </c>
      <c r="BT193" s="36" t="e">
        <f t="shared" si="103"/>
        <v>#REF!</v>
      </c>
      <c r="BU193" s="36" t="e">
        <f t="shared" si="104"/>
        <v>#REF!</v>
      </c>
      <c r="BV193" s="36" t="e">
        <f t="shared" si="105"/>
        <v>#REF!</v>
      </c>
      <c r="BW193" s="36" t="e">
        <f t="shared" si="106"/>
        <v>#REF!</v>
      </c>
      <c r="BX193" s="36" t="e">
        <f t="shared" si="107"/>
        <v>#REF!</v>
      </c>
    </row>
    <row r="194" spans="1:76" s="36" customFormat="1" ht="13.95" customHeight="1" thickBot="1">
      <c r="A194" s="81" t="s">
        <v>1395</v>
      </c>
      <c r="B194" s="26">
        <v>2</v>
      </c>
      <c r="C194" s="61" t="s">
        <v>94</v>
      </c>
      <c r="D194" s="62" t="s">
        <v>111</v>
      </c>
      <c r="E194" s="62"/>
      <c r="F194" s="72"/>
      <c r="G194" s="72"/>
      <c r="H194" s="72"/>
      <c r="I194" s="72"/>
      <c r="J194" s="72"/>
      <c r="K194" s="72"/>
      <c r="L194" s="126">
        <v>2</v>
      </c>
      <c r="M194" s="65" t="e">
        <f>#REF!</f>
        <v>#REF!</v>
      </c>
      <c r="N194" s="65" t="e">
        <f>#REF!</f>
        <v>#REF!</v>
      </c>
      <c r="O194" s="65" t="e">
        <f>#REF!</f>
        <v>#REF!</v>
      </c>
      <c r="P194" s="65" t="e">
        <f>#REF!</f>
        <v>#REF!</v>
      </c>
      <c r="Q194" s="65" t="e">
        <f>#REF!</f>
        <v>#REF!</v>
      </c>
      <c r="R194" s="65" t="e">
        <f>#REF!</f>
        <v>#REF!</v>
      </c>
      <c r="S194" s="65" t="e">
        <f>#REF!</f>
        <v>#REF!</v>
      </c>
      <c r="T194" s="65" t="e">
        <f>#REF!</f>
        <v>#REF!</v>
      </c>
      <c r="U194" s="65" t="e">
        <f>#REF!</f>
        <v>#REF!</v>
      </c>
      <c r="V194" s="65" t="e">
        <f>#REF!</f>
        <v>#REF!</v>
      </c>
      <c r="W194" s="65" t="e">
        <f>#REF!</f>
        <v>#REF!</v>
      </c>
      <c r="X194" s="65" t="e">
        <f>#REF!</f>
        <v>#REF!</v>
      </c>
      <c r="Y194" s="65" t="e">
        <f>#REF!</f>
        <v>#REF!</v>
      </c>
      <c r="Z194" s="65" t="e">
        <f>#REF!</f>
        <v>#REF!</v>
      </c>
      <c r="AA194" s="65" t="e">
        <f>#REF!</f>
        <v>#REF!</v>
      </c>
      <c r="AB194" s="65" t="e">
        <f>#REF!</f>
        <v>#REF!</v>
      </c>
      <c r="AC194" s="76">
        <v>72.5</v>
      </c>
      <c r="AD194" s="106" t="e">
        <f t="shared" si="86"/>
        <v>#REF!</v>
      </c>
      <c r="AE194" s="91">
        <v>5.94</v>
      </c>
      <c r="AF194" s="88">
        <v>6.5633333333333335</v>
      </c>
      <c r="AG194" s="89" t="e">
        <f t="shared" si="87"/>
        <v>#REF!</v>
      </c>
      <c r="AH194" s="36" t="e">
        <f t="shared" si="84"/>
        <v>#REF!</v>
      </c>
      <c r="AI194" s="36">
        <f>VLOOKUP(A194,'base vis'!C:I,7,0)</f>
        <v>0</v>
      </c>
      <c r="AJ194" s="36">
        <f>VLOOKUP($A194,'base vis'!C:J,8,0)</f>
        <v>0</v>
      </c>
      <c r="AK194" s="36">
        <f>VLOOKUP($A194,'base vis'!C:K,9,0)</f>
        <v>0</v>
      </c>
      <c r="AL194" s="36">
        <f>VLOOKUP($A194,'base vis'!C:L,10,0)</f>
        <v>0</v>
      </c>
      <c r="AM194" s="36">
        <f>VLOOKUP($A194,'base vis'!C:M,11,0)</f>
        <v>0</v>
      </c>
      <c r="AN194" s="36">
        <f>VLOOKUP($A194,'base vis'!C:N,12,0)</f>
        <v>0</v>
      </c>
      <c r="AO194" s="36">
        <f>VLOOKUP($A194,'base vis'!C:O,13,0)</f>
        <v>0</v>
      </c>
      <c r="AP194" s="36">
        <f>VLOOKUP($A194,'base vis'!C:P,14,0)</f>
        <v>0</v>
      </c>
      <c r="AQ194" s="36">
        <f>VLOOKUP($A194,'base vis'!C:Q,15,0)</f>
        <v>2</v>
      </c>
      <c r="AR194" s="36">
        <f>VLOOKUP($A194,'base vis'!C:R,16,0)</f>
        <v>0</v>
      </c>
      <c r="AS194" s="36">
        <f>VLOOKUP($A194,'base vis'!C:S,17,0)</f>
        <v>0</v>
      </c>
      <c r="AT194" s="36">
        <f>VLOOKUP($A194,'base vis'!C:T,18,0)</f>
        <v>0</v>
      </c>
      <c r="AU194" s="36">
        <f>VLOOKUP($A194,'base vis'!C:U,19,0)</f>
        <v>0</v>
      </c>
      <c r="AV194" s="36">
        <f>VLOOKUP($A194,'base vis'!C:V,20,0)</f>
        <v>0</v>
      </c>
      <c r="AW194" s="36">
        <f>VLOOKUP($A194,'base vis'!C:W,21,0)</f>
        <v>0</v>
      </c>
      <c r="AX194" s="36">
        <f>VLOOKUP($A194,'base vis'!C:X,22,0)</f>
        <v>0</v>
      </c>
      <c r="AY194" s="36">
        <f>VLOOKUP($A194,'base vis'!C:Y,23,0)</f>
        <v>0</v>
      </c>
      <c r="AZ194" s="36">
        <f>VLOOKUP($A194,'base vis'!C:E,3,0)</f>
        <v>2</v>
      </c>
      <c r="BA194" s="36">
        <f>VLOOKUP($A194,'base vis'!C:F,4,0)</f>
        <v>0</v>
      </c>
      <c r="BB194" s="36">
        <f>VLOOKUP($A194,'base vis'!C:G,5,0)</f>
        <v>0</v>
      </c>
      <c r="BC194" s="36">
        <f>VLOOKUP($A194,'base vis'!C:H,6,0)</f>
        <v>0</v>
      </c>
      <c r="BD194" s="36" t="e">
        <f t="shared" si="85"/>
        <v>#REF!</v>
      </c>
      <c r="BE194" s="36" t="e">
        <f t="shared" si="88"/>
        <v>#REF!</v>
      </c>
      <c r="BF194" s="36" t="e">
        <f t="shared" si="89"/>
        <v>#REF!</v>
      </c>
      <c r="BG194" s="36" t="e">
        <f t="shared" si="90"/>
        <v>#REF!</v>
      </c>
      <c r="BH194" s="36" t="e">
        <f t="shared" si="91"/>
        <v>#REF!</v>
      </c>
      <c r="BI194" s="36" t="e">
        <f t="shared" si="92"/>
        <v>#REF!</v>
      </c>
      <c r="BJ194" s="36" t="e">
        <f t="shared" si="93"/>
        <v>#REF!</v>
      </c>
      <c r="BK194" s="36" t="e">
        <f t="shared" si="94"/>
        <v>#REF!</v>
      </c>
      <c r="BL194" s="36" t="e">
        <f t="shared" si="95"/>
        <v>#REF!</v>
      </c>
      <c r="BM194" s="36" t="e">
        <f t="shared" si="96"/>
        <v>#REF!</v>
      </c>
      <c r="BN194" s="36" t="e">
        <f t="shared" si="97"/>
        <v>#REF!</v>
      </c>
      <c r="BO194" s="36" t="e">
        <f t="shared" si="98"/>
        <v>#REF!</v>
      </c>
      <c r="BP194" s="36" t="e">
        <f t="shared" si="99"/>
        <v>#REF!</v>
      </c>
      <c r="BQ194" s="36" t="e">
        <f t="shared" si="100"/>
        <v>#REF!</v>
      </c>
      <c r="BR194" s="36" t="e">
        <f t="shared" si="101"/>
        <v>#REF!</v>
      </c>
      <c r="BS194" s="36" t="e">
        <f t="shared" si="102"/>
        <v>#REF!</v>
      </c>
      <c r="BT194" s="36" t="e">
        <f t="shared" si="103"/>
        <v>#REF!</v>
      </c>
      <c r="BU194" s="36" t="e">
        <f t="shared" si="104"/>
        <v>#REF!</v>
      </c>
      <c r="BV194" s="36" t="e">
        <f t="shared" si="105"/>
        <v>#REF!</v>
      </c>
      <c r="BW194" s="36" t="e">
        <f t="shared" si="106"/>
        <v>#REF!</v>
      </c>
      <c r="BX194" s="36" t="e">
        <f t="shared" si="107"/>
        <v>#REF!</v>
      </c>
    </row>
    <row r="195" spans="1:76" s="36" customFormat="1" ht="13.95" customHeight="1" thickBot="1">
      <c r="A195" s="81" t="s">
        <v>267</v>
      </c>
      <c r="B195" s="26">
        <v>10</v>
      </c>
      <c r="C195" s="61" t="s">
        <v>93</v>
      </c>
      <c r="D195" s="62" t="s">
        <v>111</v>
      </c>
      <c r="E195" s="62"/>
      <c r="F195" s="72"/>
      <c r="G195" s="72"/>
      <c r="H195" s="72"/>
      <c r="I195" s="72"/>
      <c r="J195" s="72"/>
      <c r="K195" s="72"/>
      <c r="L195" s="126"/>
      <c r="M195" s="65" t="e">
        <f>#REF!</f>
        <v>#REF!</v>
      </c>
      <c r="N195" s="65" t="e">
        <f>#REF!</f>
        <v>#REF!</v>
      </c>
      <c r="O195" s="65" t="e">
        <f>#REF!</f>
        <v>#REF!</v>
      </c>
      <c r="P195" s="65" t="e">
        <f>#REF!</f>
        <v>#REF!</v>
      </c>
      <c r="Q195" s="65" t="e">
        <f>#REF!</f>
        <v>#REF!</v>
      </c>
      <c r="R195" s="65" t="e">
        <f>#REF!</f>
        <v>#REF!</v>
      </c>
      <c r="S195" s="65" t="e">
        <f>#REF!</f>
        <v>#REF!</v>
      </c>
      <c r="T195" s="65" t="e">
        <f>#REF!</f>
        <v>#REF!</v>
      </c>
      <c r="U195" s="65" t="e">
        <f>#REF!</f>
        <v>#REF!</v>
      </c>
      <c r="V195" s="65" t="e">
        <f>#REF!</f>
        <v>#REF!</v>
      </c>
      <c r="W195" s="65" t="e">
        <f>#REF!</f>
        <v>#REF!</v>
      </c>
      <c r="X195" s="65" t="e">
        <f>#REF!</f>
        <v>#REF!</v>
      </c>
      <c r="Y195" s="65" t="e">
        <f>#REF!</f>
        <v>#REF!</v>
      </c>
      <c r="Z195" s="65" t="e">
        <f>#REF!</f>
        <v>#REF!</v>
      </c>
      <c r="AA195" s="65" t="e">
        <f>#REF!</f>
        <v>#REF!</v>
      </c>
      <c r="AB195" s="65" t="e">
        <f>#REF!</f>
        <v>#REF!</v>
      </c>
      <c r="AC195" s="76">
        <v>175</v>
      </c>
      <c r="AD195" s="106" t="e">
        <f t="shared" si="86"/>
        <v>#REF!</v>
      </c>
      <c r="AE195" s="91"/>
      <c r="AF195" s="88"/>
      <c r="AG195" s="89" t="e">
        <f t="shared" si="87"/>
        <v>#REF!</v>
      </c>
      <c r="AH195" s="36" t="e">
        <f t="shared" si="84"/>
        <v>#REF!</v>
      </c>
      <c r="AI195" s="36">
        <v>0</v>
      </c>
      <c r="AL195" s="36">
        <v>10</v>
      </c>
      <c r="BA195" s="36">
        <v>60</v>
      </c>
      <c r="BD195" s="36" t="e">
        <f t="shared" si="85"/>
        <v>#REF!</v>
      </c>
      <c r="BE195" s="36" t="e">
        <f t="shared" si="88"/>
        <v>#REF!</v>
      </c>
      <c r="BF195" s="36" t="e">
        <f t="shared" si="89"/>
        <v>#REF!</v>
      </c>
      <c r="BG195" s="36" t="e">
        <f t="shared" si="90"/>
        <v>#REF!</v>
      </c>
      <c r="BH195" s="36" t="e">
        <f t="shared" si="91"/>
        <v>#REF!</v>
      </c>
      <c r="BI195" s="36" t="e">
        <f t="shared" si="92"/>
        <v>#REF!</v>
      </c>
      <c r="BJ195" s="36" t="e">
        <f t="shared" si="93"/>
        <v>#REF!</v>
      </c>
      <c r="BK195" s="36" t="e">
        <f t="shared" si="94"/>
        <v>#REF!</v>
      </c>
      <c r="BL195" s="36" t="e">
        <f t="shared" si="95"/>
        <v>#REF!</v>
      </c>
      <c r="BM195" s="36" t="e">
        <f t="shared" si="96"/>
        <v>#REF!</v>
      </c>
      <c r="BN195" s="36" t="e">
        <f t="shared" si="97"/>
        <v>#REF!</v>
      </c>
      <c r="BO195" s="36" t="e">
        <f t="shared" si="98"/>
        <v>#REF!</v>
      </c>
      <c r="BP195" s="36" t="e">
        <f t="shared" si="99"/>
        <v>#REF!</v>
      </c>
      <c r="BQ195" s="36" t="e">
        <f t="shared" si="100"/>
        <v>#REF!</v>
      </c>
      <c r="BR195" s="36" t="e">
        <f t="shared" si="101"/>
        <v>#REF!</v>
      </c>
      <c r="BS195" s="36" t="e">
        <f t="shared" si="102"/>
        <v>#REF!</v>
      </c>
      <c r="BT195" s="36" t="e">
        <f t="shared" si="103"/>
        <v>#REF!</v>
      </c>
      <c r="BU195" s="36" t="e">
        <f t="shared" si="104"/>
        <v>#REF!</v>
      </c>
      <c r="BV195" s="36" t="e">
        <f t="shared" si="105"/>
        <v>#REF!</v>
      </c>
      <c r="BW195" s="36" t="e">
        <f t="shared" si="106"/>
        <v>#REF!</v>
      </c>
      <c r="BX195" s="36" t="e">
        <f t="shared" si="107"/>
        <v>#REF!</v>
      </c>
    </row>
    <row r="196" spans="1:76" s="36" customFormat="1" ht="13.95" customHeight="1" thickBot="1">
      <c r="A196" s="81" t="s">
        <v>1396</v>
      </c>
      <c r="B196" s="26">
        <v>2</v>
      </c>
      <c r="C196" s="61" t="s">
        <v>92</v>
      </c>
      <c r="D196" s="62" t="s">
        <v>111</v>
      </c>
      <c r="E196" s="62"/>
      <c r="F196" s="72"/>
      <c r="G196" s="72"/>
      <c r="H196" s="72"/>
      <c r="I196" s="72"/>
      <c r="J196" s="72">
        <v>2</v>
      </c>
      <c r="K196" s="72"/>
      <c r="L196" s="126"/>
      <c r="M196" s="65" t="e">
        <f>#REF!</f>
        <v>#REF!</v>
      </c>
      <c r="N196" s="65" t="e">
        <f>#REF!</f>
        <v>#REF!</v>
      </c>
      <c r="O196" s="65" t="e">
        <f>#REF!</f>
        <v>#REF!</v>
      </c>
      <c r="P196" s="65" t="e">
        <f>#REF!</f>
        <v>#REF!</v>
      </c>
      <c r="Q196" s="65" t="e">
        <f>#REF!</f>
        <v>#REF!</v>
      </c>
      <c r="R196" s="65" t="e">
        <f>#REF!</f>
        <v>#REF!</v>
      </c>
      <c r="S196" s="65" t="e">
        <f>#REF!</f>
        <v>#REF!</v>
      </c>
      <c r="T196" s="65" t="e">
        <f>#REF!</f>
        <v>#REF!</v>
      </c>
      <c r="U196" s="65" t="e">
        <f>#REF!</f>
        <v>#REF!</v>
      </c>
      <c r="V196" s="65" t="e">
        <f>#REF!</f>
        <v>#REF!</v>
      </c>
      <c r="W196" s="65" t="e">
        <f>#REF!</f>
        <v>#REF!</v>
      </c>
      <c r="X196" s="65" t="e">
        <f>#REF!</f>
        <v>#REF!</v>
      </c>
      <c r="Y196" s="65" t="e">
        <f>#REF!</f>
        <v>#REF!</v>
      </c>
      <c r="Z196" s="65" t="e">
        <f>#REF!</f>
        <v>#REF!</v>
      </c>
      <c r="AA196" s="65" t="e">
        <f>#REF!</f>
        <v>#REF!</v>
      </c>
      <c r="AB196" s="65" t="e">
        <f>#REF!</f>
        <v>#REF!</v>
      </c>
      <c r="AC196" s="76">
        <v>67.5</v>
      </c>
      <c r="AD196" s="106" t="e">
        <f t="shared" si="86"/>
        <v>#REF!</v>
      </c>
      <c r="AE196" s="91"/>
      <c r="AF196" s="88"/>
      <c r="AG196" s="89" t="e">
        <f t="shared" si="87"/>
        <v>#REF!</v>
      </c>
      <c r="AH196" s="36" t="e">
        <f t="shared" si="84"/>
        <v>#REF!</v>
      </c>
      <c r="AI196" s="36">
        <f>VLOOKUP(A196,'base vis'!C:I,7,0)</f>
        <v>0</v>
      </c>
      <c r="AJ196" s="36">
        <f>VLOOKUP($A196,'base vis'!C:J,8,0)</f>
        <v>0</v>
      </c>
      <c r="AK196" s="36">
        <f>VLOOKUP($A196,'base vis'!C:K,9,0)</f>
        <v>0</v>
      </c>
      <c r="AL196" s="36">
        <f>VLOOKUP($A196,'base vis'!C:L,10,0)</f>
        <v>0</v>
      </c>
      <c r="AM196" s="36">
        <f>VLOOKUP($A196,'base vis'!C:M,11,0)</f>
        <v>0</v>
      </c>
      <c r="AN196" s="36">
        <f>VLOOKUP($A196,'base vis'!C:N,12,0)</f>
        <v>0</v>
      </c>
      <c r="AO196" s="36">
        <f>VLOOKUP($A196,'base vis'!C:O,13,0)</f>
        <v>0</v>
      </c>
      <c r="AP196" s="36">
        <f>VLOOKUP($A196,'base vis'!C:P,14,0)</f>
        <v>0</v>
      </c>
      <c r="AQ196" s="36">
        <f>VLOOKUP($A196,'base vis'!C:Q,15,0)</f>
        <v>0</v>
      </c>
      <c r="AR196" s="36">
        <f>VLOOKUP($A196,'base vis'!C:R,16,0)</f>
        <v>0</v>
      </c>
      <c r="AS196" s="36">
        <f>VLOOKUP($A196,'base vis'!C:S,17,0)</f>
        <v>0</v>
      </c>
      <c r="AT196" s="36">
        <f>VLOOKUP($A196,'base vis'!C:T,18,0)</f>
        <v>2</v>
      </c>
      <c r="AU196" s="36">
        <f>VLOOKUP($A196,'base vis'!C:U,19,0)</f>
        <v>0</v>
      </c>
      <c r="AV196" s="36">
        <f>VLOOKUP($A196,'base vis'!C:V,20,0)</f>
        <v>0</v>
      </c>
      <c r="AW196" s="36">
        <f>VLOOKUP($A196,'base vis'!C:W,21,0)</f>
        <v>0</v>
      </c>
      <c r="AX196" s="36">
        <f>VLOOKUP($A196,'base vis'!C:X,22,0)</f>
        <v>0</v>
      </c>
      <c r="AY196" s="36">
        <f>VLOOKUP($A196,'base vis'!C:Y,23,0)</f>
        <v>0</v>
      </c>
      <c r="AZ196" s="36">
        <f>VLOOKUP($A196,'base vis'!C:E,3,0)</f>
        <v>0</v>
      </c>
      <c r="BA196" s="36">
        <f>VLOOKUP($A196,'base vis'!C:F,4,0)</f>
        <v>6</v>
      </c>
      <c r="BB196" s="36">
        <f>VLOOKUP($A196,'base vis'!C:G,5,0)</f>
        <v>0</v>
      </c>
      <c r="BC196" s="36">
        <f>VLOOKUP($A196,'base vis'!C:H,6,0)</f>
        <v>0</v>
      </c>
      <c r="BD196" s="36" t="e">
        <f t="shared" si="85"/>
        <v>#REF!</v>
      </c>
      <c r="BE196" s="36" t="e">
        <f t="shared" si="88"/>
        <v>#REF!</v>
      </c>
      <c r="BF196" s="36" t="e">
        <f t="shared" si="89"/>
        <v>#REF!</v>
      </c>
      <c r="BG196" s="36" t="e">
        <f t="shared" si="90"/>
        <v>#REF!</v>
      </c>
      <c r="BH196" s="36" t="e">
        <f t="shared" si="91"/>
        <v>#REF!</v>
      </c>
      <c r="BI196" s="36" t="e">
        <f t="shared" si="92"/>
        <v>#REF!</v>
      </c>
      <c r="BJ196" s="36" t="e">
        <f t="shared" si="93"/>
        <v>#REF!</v>
      </c>
      <c r="BK196" s="36" t="e">
        <f t="shared" si="94"/>
        <v>#REF!</v>
      </c>
      <c r="BL196" s="36" t="e">
        <f t="shared" si="95"/>
        <v>#REF!</v>
      </c>
      <c r="BM196" s="36" t="e">
        <f t="shared" si="96"/>
        <v>#REF!</v>
      </c>
      <c r="BN196" s="36" t="e">
        <f t="shared" si="97"/>
        <v>#REF!</v>
      </c>
      <c r="BO196" s="36" t="e">
        <f t="shared" si="98"/>
        <v>#REF!</v>
      </c>
      <c r="BP196" s="36" t="e">
        <f t="shared" si="99"/>
        <v>#REF!</v>
      </c>
      <c r="BQ196" s="36" t="e">
        <f t="shared" si="100"/>
        <v>#REF!</v>
      </c>
      <c r="BR196" s="36" t="e">
        <f t="shared" si="101"/>
        <v>#REF!</v>
      </c>
      <c r="BS196" s="36" t="e">
        <f t="shared" si="102"/>
        <v>#REF!</v>
      </c>
      <c r="BT196" s="36" t="e">
        <f t="shared" si="103"/>
        <v>#REF!</v>
      </c>
      <c r="BU196" s="36" t="e">
        <f t="shared" si="104"/>
        <v>#REF!</v>
      </c>
      <c r="BV196" s="36" t="e">
        <f t="shared" si="105"/>
        <v>#REF!</v>
      </c>
      <c r="BW196" s="36" t="e">
        <f t="shared" si="106"/>
        <v>#REF!</v>
      </c>
      <c r="BX196" s="36" t="e">
        <f t="shared" si="107"/>
        <v>#REF!</v>
      </c>
    </row>
    <row r="197" spans="1:76" s="36" customFormat="1" ht="13.95" customHeight="1" thickBot="1">
      <c r="A197" s="81" t="s">
        <v>1397</v>
      </c>
      <c r="B197" s="26">
        <v>1</v>
      </c>
      <c r="C197" s="61" t="s">
        <v>94</v>
      </c>
      <c r="D197" s="62" t="s">
        <v>111</v>
      </c>
      <c r="E197" s="62"/>
      <c r="F197" s="72"/>
      <c r="G197" s="72"/>
      <c r="H197" s="72"/>
      <c r="I197" s="72"/>
      <c r="J197" s="72"/>
      <c r="K197" s="72"/>
      <c r="L197" s="126">
        <v>1</v>
      </c>
      <c r="M197" s="65" t="e">
        <f>#REF!</f>
        <v>#REF!</v>
      </c>
      <c r="N197" s="65" t="e">
        <f>#REF!</f>
        <v>#REF!</v>
      </c>
      <c r="O197" s="65" t="e">
        <f>#REF!</f>
        <v>#REF!</v>
      </c>
      <c r="P197" s="65" t="e">
        <f>#REF!</f>
        <v>#REF!</v>
      </c>
      <c r="Q197" s="65" t="e">
        <f>#REF!</f>
        <v>#REF!</v>
      </c>
      <c r="R197" s="65" t="e">
        <f>#REF!</f>
        <v>#REF!</v>
      </c>
      <c r="S197" s="65" t="e">
        <f>#REF!</f>
        <v>#REF!</v>
      </c>
      <c r="T197" s="65" t="e">
        <f>#REF!</f>
        <v>#REF!</v>
      </c>
      <c r="U197" s="65" t="e">
        <f>#REF!</f>
        <v>#REF!</v>
      </c>
      <c r="V197" s="65" t="e">
        <f>#REF!</f>
        <v>#REF!</v>
      </c>
      <c r="W197" s="65" t="e">
        <f>#REF!</f>
        <v>#REF!</v>
      </c>
      <c r="X197" s="65" t="e">
        <f>#REF!</f>
        <v>#REF!</v>
      </c>
      <c r="Y197" s="65" t="e">
        <f>#REF!</f>
        <v>#REF!</v>
      </c>
      <c r="Z197" s="65" t="e">
        <f>#REF!</f>
        <v>#REF!</v>
      </c>
      <c r="AA197" s="65" t="e">
        <f>#REF!</f>
        <v>#REF!</v>
      </c>
      <c r="AB197" s="65" t="e">
        <f>#REF!</f>
        <v>#REF!</v>
      </c>
      <c r="AC197" s="76">
        <v>72.5</v>
      </c>
      <c r="AD197" s="106" t="e">
        <f t="shared" si="86"/>
        <v>#REF!</v>
      </c>
      <c r="AE197" s="91"/>
      <c r="AF197" s="88"/>
      <c r="AG197" s="89" t="e">
        <f t="shared" si="87"/>
        <v>#REF!</v>
      </c>
      <c r="AH197" s="36" t="e">
        <f t="shared" si="84"/>
        <v>#REF!</v>
      </c>
      <c r="AI197" s="36">
        <f>VLOOKUP(A197,'base vis'!C:I,7,0)</f>
        <v>0</v>
      </c>
      <c r="AJ197" s="36">
        <f>VLOOKUP($A197,'base vis'!C:J,8,0)</f>
        <v>0</v>
      </c>
      <c r="AK197" s="36">
        <f>VLOOKUP($A197,'base vis'!C:K,9,0)</f>
        <v>0</v>
      </c>
      <c r="AL197" s="36">
        <f>VLOOKUP($A197,'base vis'!C:L,10,0)</f>
        <v>0</v>
      </c>
      <c r="AM197" s="36">
        <f>VLOOKUP($A197,'base vis'!C:M,11,0)</f>
        <v>0</v>
      </c>
      <c r="AN197" s="36">
        <f>VLOOKUP($A197,'base vis'!C:N,12,0)</f>
        <v>0</v>
      </c>
      <c r="AO197" s="36">
        <f>VLOOKUP($A197,'base vis'!C:O,13,0)</f>
        <v>0</v>
      </c>
      <c r="AP197" s="36">
        <f>VLOOKUP($A197,'base vis'!C:P,14,0)</f>
        <v>0</v>
      </c>
      <c r="AQ197" s="36">
        <f>VLOOKUP($A197,'base vis'!C:Q,15,0)</f>
        <v>0</v>
      </c>
      <c r="AR197" s="36">
        <f>VLOOKUP($A197,'base vis'!C:R,16,0)</f>
        <v>0</v>
      </c>
      <c r="AS197" s="36">
        <f>VLOOKUP($A197,'base vis'!C:S,17,0)</f>
        <v>0</v>
      </c>
      <c r="AT197" s="36">
        <f>VLOOKUP($A197,'base vis'!C:T,18,0)</f>
        <v>0</v>
      </c>
      <c r="AU197" s="36">
        <f>VLOOKUP($A197,'base vis'!C:U,19,0)</f>
        <v>1</v>
      </c>
      <c r="AV197" s="36">
        <f>VLOOKUP($A197,'base vis'!C:V,20,0)</f>
        <v>0</v>
      </c>
      <c r="AW197" s="36">
        <f>VLOOKUP($A197,'base vis'!C:W,21,0)</f>
        <v>0</v>
      </c>
      <c r="AX197" s="36">
        <f>VLOOKUP($A197,'base vis'!C:X,22,0)</f>
        <v>0</v>
      </c>
      <c r="AY197" s="36">
        <f>VLOOKUP($A197,'base vis'!C:Y,23,0)</f>
        <v>0</v>
      </c>
      <c r="AZ197" s="36">
        <f>VLOOKUP($A197,'base vis'!C:E,3,0)</f>
        <v>0</v>
      </c>
      <c r="BA197" s="36">
        <f>VLOOKUP($A197,'base vis'!C:F,4,0)</f>
        <v>3</v>
      </c>
      <c r="BB197" s="36">
        <f>VLOOKUP($A197,'base vis'!C:G,5,0)</f>
        <v>0</v>
      </c>
      <c r="BC197" s="36">
        <f>VLOOKUP($A197,'base vis'!C:H,6,0)</f>
        <v>0</v>
      </c>
      <c r="BD197" s="36" t="e">
        <f t="shared" si="85"/>
        <v>#REF!</v>
      </c>
      <c r="BE197" s="36" t="e">
        <f t="shared" si="88"/>
        <v>#REF!</v>
      </c>
      <c r="BF197" s="36" t="e">
        <f t="shared" si="89"/>
        <v>#REF!</v>
      </c>
      <c r="BG197" s="36" t="e">
        <f t="shared" si="90"/>
        <v>#REF!</v>
      </c>
      <c r="BH197" s="36" t="e">
        <f t="shared" si="91"/>
        <v>#REF!</v>
      </c>
      <c r="BI197" s="36" t="e">
        <f t="shared" si="92"/>
        <v>#REF!</v>
      </c>
      <c r="BJ197" s="36" t="e">
        <f t="shared" si="93"/>
        <v>#REF!</v>
      </c>
      <c r="BK197" s="36" t="e">
        <f t="shared" si="94"/>
        <v>#REF!</v>
      </c>
      <c r="BL197" s="36" t="e">
        <f t="shared" si="95"/>
        <v>#REF!</v>
      </c>
      <c r="BM197" s="36" t="e">
        <f t="shared" si="96"/>
        <v>#REF!</v>
      </c>
      <c r="BN197" s="36" t="e">
        <f t="shared" si="97"/>
        <v>#REF!</v>
      </c>
      <c r="BO197" s="36" t="e">
        <f t="shared" si="98"/>
        <v>#REF!</v>
      </c>
      <c r="BP197" s="36" t="e">
        <f t="shared" si="99"/>
        <v>#REF!</v>
      </c>
      <c r="BQ197" s="36" t="e">
        <f t="shared" si="100"/>
        <v>#REF!</v>
      </c>
      <c r="BR197" s="36" t="e">
        <f t="shared" si="101"/>
        <v>#REF!</v>
      </c>
      <c r="BS197" s="36" t="e">
        <f t="shared" si="102"/>
        <v>#REF!</v>
      </c>
      <c r="BT197" s="36" t="e">
        <f t="shared" si="103"/>
        <v>#REF!</v>
      </c>
      <c r="BU197" s="36" t="e">
        <f t="shared" si="104"/>
        <v>#REF!</v>
      </c>
      <c r="BV197" s="36" t="e">
        <f t="shared" si="105"/>
        <v>#REF!</v>
      </c>
      <c r="BW197" s="36" t="e">
        <f t="shared" si="106"/>
        <v>#REF!</v>
      </c>
      <c r="BX197" s="36" t="e">
        <f t="shared" si="107"/>
        <v>#REF!</v>
      </c>
    </row>
    <row r="198" spans="1:76" s="36" customFormat="1" ht="13.95" customHeight="1" thickBot="1">
      <c r="A198" s="81" t="s">
        <v>1398</v>
      </c>
      <c r="B198" s="26">
        <v>1</v>
      </c>
      <c r="C198" s="61" t="s">
        <v>93</v>
      </c>
      <c r="D198" s="62" t="s">
        <v>111</v>
      </c>
      <c r="E198" s="62"/>
      <c r="F198" s="72"/>
      <c r="G198" s="72"/>
      <c r="H198" s="72"/>
      <c r="I198" s="72"/>
      <c r="J198" s="72"/>
      <c r="K198" s="72">
        <v>1</v>
      </c>
      <c r="L198" s="126"/>
      <c r="M198" s="65" t="e">
        <f>#REF!</f>
        <v>#REF!</v>
      </c>
      <c r="N198" s="65" t="e">
        <f>#REF!</f>
        <v>#REF!</v>
      </c>
      <c r="O198" s="65" t="e">
        <f>#REF!</f>
        <v>#REF!</v>
      </c>
      <c r="P198" s="65" t="e">
        <f>#REF!</f>
        <v>#REF!</v>
      </c>
      <c r="Q198" s="65" t="e">
        <f>#REF!</f>
        <v>#REF!</v>
      </c>
      <c r="R198" s="65" t="e">
        <f>#REF!</f>
        <v>#REF!</v>
      </c>
      <c r="S198" s="65" t="e">
        <f>#REF!</f>
        <v>#REF!</v>
      </c>
      <c r="T198" s="65" t="e">
        <f>#REF!</f>
        <v>#REF!</v>
      </c>
      <c r="U198" s="65" t="e">
        <f>#REF!</f>
        <v>#REF!</v>
      </c>
      <c r="V198" s="65" t="e">
        <f>#REF!</f>
        <v>#REF!</v>
      </c>
      <c r="W198" s="65" t="e">
        <f>#REF!</f>
        <v>#REF!</v>
      </c>
      <c r="X198" s="65" t="e">
        <f>#REF!</f>
        <v>#REF!</v>
      </c>
      <c r="Y198" s="65" t="e">
        <f>#REF!</f>
        <v>#REF!</v>
      </c>
      <c r="Z198" s="65" t="e">
        <f>#REF!</f>
        <v>#REF!</v>
      </c>
      <c r="AA198" s="65" t="e">
        <f>#REF!</f>
        <v>#REF!</v>
      </c>
      <c r="AB198" s="65" t="e">
        <f>#REF!</f>
        <v>#REF!</v>
      </c>
      <c r="AC198" s="76">
        <v>42.5</v>
      </c>
      <c r="AD198" s="106" t="e">
        <f t="shared" si="86"/>
        <v>#REF!</v>
      </c>
      <c r="AE198" s="91">
        <v>2.23</v>
      </c>
      <c r="AF198" s="88">
        <v>2.7</v>
      </c>
      <c r="AG198" s="89" t="e">
        <f t="shared" si="87"/>
        <v>#REF!</v>
      </c>
      <c r="AH198" s="36" t="e">
        <f t="shared" si="84"/>
        <v>#REF!</v>
      </c>
      <c r="AI198" s="36">
        <f>VLOOKUP(A198,'base vis'!C:I,7,0)</f>
        <v>0</v>
      </c>
      <c r="AJ198" s="36">
        <f>VLOOKUP($A198,'base vis'!C:J,8,0)</f>
        <v>0</v>
      </c>
      <c r="AK198" s="36">
        <f>VLOOKUP($A198,'base vis'!C:K,9,0)</f>
        <v>0</v>
      </c>
      <c r="AL198" s="36">
        <f>VLOOKUP($A198,'base vis'!C:L,10,0)</f>
        <v>0</v>
      </c>
      <c r="AM198" s="36">
        <f>VLOOKUP($A198,'base vis'!C:M,11,0)</f>
        <v>0</v>
      </c>
      <c r="AN198" s="36">
        <f>VLOOKUP($A198,'base vis'!C:N,12,0)</f>
        <v>0</v>
      </c>
      <c r="AO198" s="36">
        <f>VLOOKUP($A198,'base vis'!C:O,13,0)</f>
        <v>0</v>
      </c>
      <c r="AP198" s="36">
        <f>VLOOKUP($A198,'base vis'!C:P,14,0)</f>
        <v>0</v>
      </c>
      <c r="AQ198" s="36">
        <f>VLOOKUP($A198,'base vis'!C:Q,15,0)</f>
        <v>0</v>
      </c>
      <c r="AR198" s="36">
        <f>VLOOKUP($A198,'base vis'!C:R,16,0)</f>
        <v>1</v>
      </c>
      <c r="AS198" s="36">
        <f>VLOOKUP($A198,'base vis'!C:S,17,0)</f>
        <v>0</v>
      </c>
      <c r="AT198" s="36">
        <f>VLOOKUP($A198,'base vis'!C:T,18,0)</f>
        <v>0</v>
      </c>
      <c r="AU198" s="36">
        <f>VLOOKUP($A198,'base vis'!C:U,19,0)</f>
        <v>0</v>
      </c>
      <c r="AV198" s="36">
        <f>VLOOKUP($A198,'base vis'!C:V,20,0)</f>
        <v>0</v>
      </c>
      <c r="AW198" s="36">
        <f>VLOOKUP($A198,'base vis'!C:W,21,0)</f>
        <v>0</v>
      </c>
      <c r="AX198" s="36">
        <f>VLOOKUP($A198,'base vis'!C:X,22,0)</f>
        <v>0</v>
      </c>
      <c r="AY198" s="36">
        <f>VLOOKUP($A198,'base vis'!C:Y,23,0)</f>
        <v>0</v>
      </c>
      <c r="AZ198" s="36">
        <f>VLOOKUP($A198,'base vis'!C:E,3,0)</f>
        <v>0</v>
      </c>
      <c r="BA198" s="36">
        <f>VLOOKUP($A198,'base vis'!C:F,4,0)</f>
        <v>3</v>
      </c>
      <c r="BB198" s="36">
        <f>VLOOKUP($A198,'base vis'!C:G,5,0)</f>
        <v>0</v>
      </c>
      <c r="BC198" s="36">
        <f>VLOOKUP($A198,'base vis'!C:H,6,0)</f>
        <v>0</v>
      </c>
      <c r="BD198" s="36" t="e">
        <f t="shared" si="85"/>
        <v>#REF!</v>
      </c>
      <c r="BE198" s="36" t="e">
        <f t="shared" si="88"/>
        <v>#REF!</v>
      </c>
      <c r="BF198" s="36" t="e">
        <f t="shared" si="89"/>
        <v>#REF!</v>
      </c>
      <c r="BG198" s="36" t="e">
        <f t="shared" si="90"/>
        <v>#REF!</v>
      </c>
      <c r="BH198" s="36" t="e">
        <f t="shared" si="91"/>
        <v>#REF!</v>
      </c>
      <c r="BI198" s="36" t="e">
        <f t="shared" si="92"/>
        <v>#REF!</v>
      </c>
      <c r="BJ198" s="36" t="e">
        <f t="shared" si="93"/>
        <v>#REF!</v>
      </c>
      <c r="BK198" s="36" t="e">
        <f t="shared" si="94"/>
        <v>#REF!</v>
      </c>
      <c r="BL198" s="36" t="e">
        <f t="shared" si="95"/>
        <v>#REF!</v>
      </c>
      <c r="BM198" s="36" t="e">
        <f t="shared" si="96"/>
        <v>#REF!</v>
      </c>
      <c r="BN198" s="36" t="e">
        <f t="shared" si="97"/>
        <v>#REF!</v>
      </c>
      <c r="BO198" s="36" t="e">
        <f t="shared" si="98"/>
        <v>#REF!</v>
      </c>
      <c r="BP198" s="36" t="e">
        <f t="shared" si="99"/>
        <v>#REF!</v>
      </c>
      <c r="BQ198" s="36" t="e">
        <f t="shared" si="100"/>
        <v>#REF!</v>
      </c>
      <c r="BR198" s="36" t="e">
        <f t="shared" si="101"/>
        <v>#REF!</v>
      </c>
      <c r="BS198" s="36" t="e">
        <f t="shared" si="102"/>
        <v>#REF!</v>
      </c>
      <c r="BT198" s="36" t="e">
        <f t="shared" si="103"/>
        <v>#REF!</v>
      </c>
      <c r="BU198" s="36" t="e">
        <f t="shared" si="104"/>
        <v>#REF!</v>
      </c>
      <c r="BV198" s="36" t="e">
        <f t="shared" si="105"/>
        <v>#REF!</v>
      </c>
      <c r="BW198" s="36" t="e">
        <f t="shared" si="106"/>
        <v>#REF!</v>
      </c>
      <c r="BX198" s="36" t="e">
        <f t="shared" si="107"/>
        <v>#REF!</v>
      </c>
    </row>
    <row r="199" spans="1:76" s="36" customFormat="1" ht="13.95" customHeight="1" thickBot="1">
      <c r="A199" s="81" t="s">
        <v>1399</v>
      </c>
      <c r="B199" s="26">
        <v>1</v>
      </c>
      <c r="C199" s="61" t="s">
        <v>93</v>
      </c>
      <c r="D199" s="62" t="s">
        <v>111</v>
      </c>
      <c r="E199" s="62"/>
      <c r="F199" s="72"/>
      <c r="G199" s="72"/>
      <c r="H199" s="72"/>
      <c r="I199" s="72"/>
      <c r="J199" s="72"/>
      <c r="K199" s="72">
        <v>1</v>
      </c>
      <c r="L199" s="126"/>
      <c r="M199" s="65" t="e">
        <f>#REF!</f>
        <v>#REF!</v>
      </c>
      <c r="N199" s="65" t="e">
        <f>#REF!</f>
        <v>#REF!</v>
      </c>
      <c r="O199" s="65" t="e">
        <f>#REF!</f>
        <v>#REF!</v>
      </c>
      <c r="P199" s="65" t="e">
        <f>#REF!</f>
        <v>#REF!</v>
      </c>
      <c r="Q199" s="65" t="e">
        <f>#REF!</f>
        <v>#REF!</v>
      </c>
      <c r="R199" s="65" t="e">
        <f>#REF!</f>
        <v>#REF!</v>
      </c>
      <c r="S199" s="65" t="e">
        <f>#REF!</f>
        <v>#REF!</v>
      </c>
      <c r="T199" s="65" t="e">
        <f>#REF!</f>
        <v>#REF!</v>
      </c>
      <c r="U199" s="65" t="e">
        <f>#REF!</f>
        <v>#REF!</v>
      </c>
      <c r="V199" s="65" t="e">
        <f>#REF!</f>
        <v>#REF!</v>
      </c>
      <c r="W199" s="65" t="e">
        <f>#REF!</f>
        <v>#REF!</v>
      </c>
      <c r="X199" s="65" t="e">
        <f>#REF!</f>
        <v>#REF!</v>
      </c>
      <c r="Y199" s="65" t="e">
        <f>#REF!</f>
        <v>#REF!</v>
      </c>
      <c r="Z199" s="65" t="e">
        <f>#REF!</f>
        <v>#REF!</v>
      </c>
      <c r="AA199" s="65" t="e">
        <f>#REF!</f>
        <v>#REF!</v>
      </c>
      <c r="AB199" s="65" t="e">
        <f>#REF!</f>
        <v>#REF!</v>
      </c>
      <c r="AC199" s="76">
        <v>42.5</v>
      </c>
      <c r="AD199" s="106" t="e">
        <f t="shared" si="86"/>
        <v>#REF!</v>
      </c>
      <c r="AE199" s="91">
        <v>2.1</v>
      </c>
      <c r="AF199" s="88">
        <v>2.6</v>
      </c>
      <c r="AG199" s="89" t="e">
        <f t="shared" si="87"/>
        <v>#REF!</v>
      </c>
      <c r="AH199" s="36" t="e">
        <f t="shared" si="84"/>
        <v>#REF!</v>
      </c>
      <c r="AI199" s="36">
        <f>VLOOKUP(A199,'base vis'!C:I,7,0)</f>
        <v>0</v>
      </c>
      <c r="AJ199" s="36">
        <f>VLOOKUP($A199,'base vis'!C:J,8,0)</f>
        <v>0</v>
      </c>
      <c r="AK199" s="36">
        <f>VLOOKUP($A199,'base vis'!C:K,9,0)</f>
        <v>0</v>
      </c>
      <c r="AL199" s="36">
        <f>VLOOKUP($A199,'base vis'!C:L,10,0)</f>
        <v>0</v>
      </c>
      <c r="AM199" s="36">
        <f>VLOOKUP($A199,'base vis'!C:M,11,0)</f>
        <v>0</v>
      </c>
      <c r="AN199" s="36">
        <f>VLOOKUP($A199,'base vis'!C:N,12,0)</f>
        <v>0</v>
      </c>
      <c r="AO199" s="36">
        <f>VLOOKUP($A199,'base vis'!C:O,13,0)</f>
        <v>0</v>
      </c>
      <c r="AP199" s="36">
        <f>VLOOKUP($A199,'base vis'!C:P,14,0)</f>
        <v>0</v>
      </c>
      <c r="AQ199" s="36">
        <f>VLOOKUP($A199,'base vis'!C:Q,15,0)</f>
        <v>0</v>
      </c>
      <c r="AR199" s="36">
        <f>VLOOKUP($A199,'base vis'!C:R,16,0)</f>
        <v>1</v>
      </c>
      <c r="AS199" s="36">
        <f>VLOOKUP($A199,'base vis'!C:S,17,0)</f>
        <v>0</v>
      </c>
      <c r="AT199" s="36">
        <f>VLOOKUP($A199,'base vis'!C:T,18,0)</f>
        <v>0</v>
      </c>
      <c r="AU199" s="36">
        <f>VLOOKUP($A199,'base vis'!C:U,19,0)</f>
        <v>0</v>
      </c>
      <c r="AV199" s="36">
        <f>VLOOKUP($A199,'base vis'!C:V,20,0)</f>
        <v>0</v>
      </c>
      <c r="AW199" s="36">
        <f>VLOOKUP($A199,'base vis'!C:W,21,0)</f>
        <v>0</v>
      </c>
      <c r="AX199" s="36">
        <f>VLOOKUP($A199,'base vis'!C:X,22,0)</f>
        <v>0</v>
      </c>
      <c r="AY199" s="36">
        <f>VLOOKUP($A199,'base vis'!C:Y,23,0)</f>
        <v>0</v>
      </c>
      <c r="AZ199" s="36">
        <f>VLOOKUP($A199,'base vis'!C:E,3,0)</f>
        <v>0</v>
      </c>
      <c r="BA199" s="36">
        <f>VLOOKUP($A199,'base vis'!C:F,4,0)</f>
        <v>3</v>
      </c>
      <c r="BB199" s="36">
        <f>VLOOKUP($A199,'base vis'!C:G,5,0)</f>
        <v>0</v>
      </c>
      <c r="BC199" s="36">
        <f>VLOOKUP($A199,'base vis'!C:H,6,0)</f>
        <v>0</v>
      </c>
      <c r="BD199" s="36" t="e">
        <f t="shared" si="85"/>
        <v>#REF!</v>
      </c>
      <c r="BE199" s="36" t="e">
        <f t="shared" si="88"/>
        <v>#REF!</v>
      </c>
      <c r="BF199" s="36" t="e">
        <f t="shared" si="89"/>
        <v>#REF!</v>
      </c>
      <c r="BG199" s="36" t="e">
        <f t="shared" si="90"/>
        <v>#REF!</v>
      </c>
      <c r="BH199" s="36" t="e">
        <f t="shared" si="91"/>
        <v>#REF!</v>
      </c>
      <c r="BI199" s="36" t="e">
        <f t="shared" si="92"/>
        <v>#REF!</v>
      </c>
      <c r="BJ199" s="36" t="e">
        <f t="shared" si="93"/>
        <v>#REF!</v>
      </c>
      <c r="BK199" s="36" t="e">
        <f t="shared" si="94"/>
        <v>#REF!</v>
      </c>
      <c r="BL199" s="36" t="e">
        <f t="shared" si="95"/>
        <v>#REF!</v>
      </c>
      <c r="BM199" s="36" t="e">
        <f t="shared" si="96"/>
        <v>#REF!</v>
      </c>
      <c r="BN199" s="36" t="e">
        <f t="shared" si="97"/>
        <v>#REF!</v>
      </c>
      <c r="BO199" s="36" t="e">
        <f t="shared" si="98"/>
        <v>#REF!</v>
      </c>
      <c r="BP199" s="36" t="e">
        <f t="shared" si="99"/>
        <v>#REF!</v>
      </c>
      <c r="BQ199" s="36" t="e">
        <f t="shared" si="100"/>
        <v>#REF!</v>
      </c>
      <c r="BR199" s="36" t="e">
        <f t="shared" si="101"/>
        <v>#REF!</v>
      </c>
      <c r="BS199" s="36" t="e">
        <f t="shared" si="102"/>
        <v>#REF!</v>
      </c>
      <c r="BT199" s="36" t="e">
        <f t="shared" si="103"/>
        <v>#REF!</v>
      </c>
      <c r="BU199" s="36" t="e">
        <f t="shared" si="104"/>
        <v>#REF!</v>
      </c>
      <c r="BV199" s="36" t="e">
        <f t="shared" si="105"/>
        <v>#REF!</v>
      </c>
      <c r="BW199" s="36" t="e">
        <f t="shared" si="106"/>
        <v>#REF!</v>
      </c>
      <c r="BX199" s="36" t="e">
        <f t="shared" si="107"/>
        <v>#REF!</v>
      </c>
    </row>
    <row r="200" spans="1:76" s="36" customFormat="1" ht="13.95" customHeight="1" thickBot="1">
      <c r="A200" s="81" t="s">
        <v>1400</v>
      </c>
      <c r="B200" s="26">
        <v>2</v>
      </c>
      <c r="C200" s="61" t="s">
        <v>93</v>
      </c>
      <c r="D200" s="62" t="s">
        <v>111</v>
      </c>
      <c r="E200" s="62"/>
      <c r="F200" s="72"/>
      <c r="G200" s="72"/>
      <c r="H200" s="72"/>
      <c r="I200" s="72"/>
      <c r="J200" s="72"/>
      <c r="K200" s="72">
        <v>2</v>
      </c>
      <c r="L200" s="126"/>
      <c r="M200" s="65" t="e">
        <f>#REF!</f>
        <v>#REF!</v>
      </c>
      <c r="N200" s="65" t="e">
        <f>#REF!</f>
        <v>#REF!</v>
      </c>
      <c r="O200" s="65" t="e">
        <f>#REF!</f>
        <v>#REF!</v>
      </c>
      <c r="P200" s="65" t="e">
        <f>#REF!</f>
        <v>#REF!</v>
      </c>
      <c r="Q200" s="65" t="e">
        <f>#REF!</f>
        <v>#REF!</v>
      </c>
      <c r="R200" s="65" t="e">
        <f>#REF!</f>
        <v>#REF!</v>
      </c>
      <c r="S200" s="65" t="e">
        <f>#REF!</f>
        <v>#REF!</v>
      </c>
      <c r="T200" s="65" t="e">
        <f>#REF!</f>
        <v>#REF!</v>
      </c>
      <c r="U200" s="65" t="e">
        <f>#REF!</f>
        <v>#REF!</v>
      </c>
      <c r="V200" s="65" t="e">
        <f>#REF!</f>
        <v>#REF!</v>
      </c>
      <c r="W200" s="65" t="e">
        <f>#REF!</f>
        <v>#REF!</v>
      </c>
      <c r="X200" s="65" t="e">
        <f>#REF!</f>
        <v>#REF!</v>
      </c>
      <c r="Y200" s="65" t="e">
        <f>#REF!</f>
        <v>#REF!</v>
      </c>
      <c r="Z200" s="65" t="e">
        <f>#REF!</f>
        <v>#REF!</v>
      </c>
      <c r="AA200" s="65" t="e">
        <f>#REF!</f>
        <v>#REF!</v>
      </c>
      <c r="AB200" s="65" t="e">
        <f>#REF!</f>
        <v>#REF!</v>
      </c>
      <c r="AC200" s="76">
        <v>72.5</v>
      </c>
      <c r="AD200" s="106" t="e">
        <f t="shared" si="86"/>
        <v>#REF!</v>
      </c>
      <c r="AE200" s="91"/>
      <c r="AF200" s="88"/>
      <c r="AG200" s="89" t="e">
        <f t="shared" si="87"/>
        <v>#REF!</v>
      </c>
      <c r="AH200" s="36" t="e">
        <f t="shared" si="84"/>
        <v>#REF!</v>
      </c>
      <c r="AI200" s="36">
        <f>VLOOKUP(A200,'base vis'!C:I,7,0)</f>
        <v>0</v>
      </c>
      <c r="AJ200" s="36">
        <f>VLOOKUP($A200,'base vis'!C:J,8,0)</f>
        <v>0</v>
      </c>
      <c r="AK200" s="36">
        <f>VLOOKUP($A200,'base vis'!C:K,9,0)</f>
        <v>0</v>
      </c>
      <c r="AL200" s="36">
        <f>VLOOKUP($A200,'base vis'!C:L,10,0)</f>
        <v>0</v>
      </c>
      <c r="AM200" s="36">
        <f>VLOOKUP($A200,'base vis'!C:M,11,0)</f>
        <v>0</v>
      </c>
      <c r="AN200" s="36">
        <f>VLOOKUP($A200,'base vis'!C:N,12,0)</f>
        <v>0</v>
      </c>
      <c r="AO200" s="36">
        <f>VLOOKUP($A200,'base vis'!C:O,13,0)</f>
        <v>0</v>
      </c>
      <c r="AP200" s="36">
        <f>VLOOKUP($A200,'base vis'!C:P,14,0)</f>
        <v>2</v>
      </c>
      <c r="AQ200" s="36">
        <f>VLOOKUP($A200,'base vis'!C:Q,15,0)</f>
        <v>0</v>
      </c>
      <c r="AR200" s="36">
        <f>VLOOKUP($A200,'base vis'!C:R,16,0)</f>
        <v>0</v>
      </c>
      <c r="AS200" s="36">
        <f>VLOOKUP($A200,'base vis'!C:S,17,0)</f>
        <v>0</v>
      </c>
      <c r="AT200" s="36">
        <f>VLOOKUP($A200,'base vis'!C:T,18,0)</f>
        <v>0</v>
      </c>
      <c r="AU200" s="36">
        <f>VLOOKUP($A200,'base vis'!C:U,19,0)</f>
        <v>0</v>
      </c>
      <c r="AV200" s="36">
        <f>VLOOKUP($A200,'base vis'!C:V,20,0)</f>
        <v>0</v>
      </c>
      <c r="AW200" s="36">
        <f>VLOOKUP($A200,'base vis'!C:W,21,0)</f>
        <v>0</v>
      </c>
      <c r="AX200" s="36">
        <f>VLOOKUP($A200,'base vis'!C:X,22,0)</f>
        <v>0</v>
      </c>
      <c r="AY200" s="36">
        <f>VLOOKUP($A200,'base vis'!C:Y,23,0)</f>
        <v>0</v>
      </c>
      <c r="AZ200" s="36">
        <f>VLOOKUP($A200,'base vis'!C:E,3,0)</f>
        <v>0</v>
      </c>
      <c r="BA200" s="36">
        <f>VLOOKUP($A200,'base vis'!C:F,4,0)</f>
        <v>5</v>
      </c>
      <c r="BB200" s="36">
        <f>VLOOKUP($A200,'base vis'!C:G,5,0)</f>
        <v>0</v>
      </c>
      <c r="BC200" s="36">
        <f>VLOOKUP($A200,'base vis'!C:H,6,0)</f>
        <v>0</v>
      </c>
      <c r="BD200" s="36" t="e">
        <f t="shared" si="85"/>
        <v>#REF!</v>
      </c>
      <c r="BE200" s="36" t="e">
        <f t="shared" si="88"/>
        <v>#REF!</v>
      </c>
      <c r="BF200" s="36" t="e">
        <f t="shared" si="89"/>
        <v>#REF!</v>
      </c>
      <c r="BG200" s="36" t="e">
        <f t="shared" si="90"/>
        <v>#REF!</v>
      </c>
      <c r="BH200" s="36" t="e">
        <f t="shared" si="91"/>
        <v>#REF!</v>
      </c>
      <c r="BI200" s="36" t="e">
        <f t="shared" si="92"/>
        <v>#REF!</v>
      </c>
      <c r="BJ200" s="36" t="e">
        <f t="shared" si="93"/>
        <v>#REF!</v>
      </c>
      <c r="BK200" s="36" t="e">
        <f t="shared" si="94"/>
        <v>#REF!</v>
      </c>
      <c r="BL200" s="36" t="e">
        <f t="shared" si="95"/>
        <v>#REF!</v>
      </c>
      <c r="BM200" s="36" t="e">
        <f t="shared" si="96"/>
        <v>#REF!</v>
      </c>
      <c r="BN200" s="36" t="e">
        <f t="shared" si="97"/>
        <v>#REF!</v>
      </c>
      <c r="BO200" s="36" t="e">
        <f t="shared" si="98"/>
        <v>#REF!</v>
      </c>
      <c r="BP200" s="36" t="e">
        <f t="shared" si="99"/>
        <v>#REF!</v>
      </c>
      <c r="BQ200" s="36" t="e">
        <f t="shared" si="100"/>
        <v>#REF!</v>
      </c>
      <c r="BR200" s="36" t="e">
        <f t="shared" si="101"/>
        <v>#REF!</v>
      </c>
      <c r="BS200" s="36" t="e">
        <f t="shared" si="102"/>
        <v>#REF!</v>
      </c>
      <c r="BT200" s="36" t="e">
        <f t="shared" si="103"/>
        <v>#REF!</v>
      </c>
      <c r="BU200" s="36" t="e">
        <f t="shared" si="104"/>
        <v>#REF!</v>
      </c>
      <c r="BV200" s="36" t="e">
        <f t="shared" si="105"/>
        <v>#REF!</v>
      </c>
      <c r="BW200" s="36" t="e">
        <f t="shared" si="106"/>
        <v>#REF!</v>
      </c>
      <c r="BX200" s="36" t="e">
        <f t="shared" si="107"/>
        <v>#REF!</v>
      </c>
    </row>
    <row r="201" spans="1:76" s="36" customFormat="1" ht="13.95" customHeight="1" thickBot="1">
      <c r="A201" s="81" t="s">
        <v>268</v>
      </c>
      <c r="B201" s="26">
        <v>5</v>
      </c>
      <c r="C201" s="61" t="s">
        <v>93</v>
      </c>
      <c r="D201" s="62" t="s">
        <v>111</v>
      </c>
      <c r="E201" s="62"/>
      <c r="F201" s="72"/>
      <c r="G201" s="72"/>
      <c r="H201" s="72"/>
      <c r="I201" s="72"/>
      <c r="J201" s="72"/>
      <c r="K201" s="72">
        <v>5</v>
      </c>
      <c r="L201" s="126"/>
      <c r="M201" s="65" t="e">
        <f>#REF!</f>
        <v>#REF!</v>
      </c>
      <c r="N201" s="65" t="e">
        <f>#REF!</f>
        <v>#REF!</v>
      </c>
      <c r="O201" s="65" t="e">
        <f>#REF!</f>
        <v>#REF!</v>
      </c>
      <c r="P201" s="65" t="e">
        <f>#REF!</f>
        <v>#REF!</v>
      </c>
      <c r="Q201" s="65" t="e">
        <f>#REF!</f>
        <v>#REF!</v>
      </c>
      <c r="R201" s="65" t="e">
        <f>#REF!</f>
        <v>#REF!</v>
      </c>
      <c r="S201" s="65" t="e">
        <f>#REF!</f>
        <v>#REF!</v>
      </c>
      <c r="T201" s="65" t="e">
        <f>#REF!</f>
        <v>#REF!</v>
      </c>
      <c r="U201" s="65" t="e">
        <f>#REF!</f>
        <v>#REF!</v>
      </c>
      <c r="V201" s="65" t="e">
        <f>#REF!</f>
        <v>#REF!</v>
      </c>
      <c r="W201" s="65" t="e">
        <f>#REF!</f>
        <v>#REF!</v>
      </c>
      <c r="X201" s="65" t="e">
        <f>#REF!</f>
        <v>#REF!</v>
      </c>
      <c r="Y201" s="65" t="e">
        <f>#REF!</f>
        <v>#REF!</v>
      </c>
      <c r="Z201" s="65" t="e">
        <f>#REF!</f>
        <v>#REF!</v>
      </c>
      <c r="AA201" s="65" t="e">
        <f>#REF!</f>
        <v>#REF!</v>
      </c>
      <c r="AB201" s="65" t="e">
        <f>#REF!</f>
        <v>#REF!</v>
      </c>
      <c r="AC201" s="76">
        <v>82.5</v>
      </c>
      <c r="AD201" s="106" t="e">
        <f t="shared" si="86"/>
        <v>#REF!</v>
      </c>
      <c r="AE201" s="91"/>
      <c r="AF201" s="88"/>
      <c r="AG201" s="89" t="e">
        <f t="shared" si="87"/>
        <v>#REF!</v>
      </c>
      <c r="AH201" s="36" t="e">
        <f t="shared" si="84"/>
        <v>#REF!</v>
      </c>
      <c r="AI201" s="36">
        <v>0</v>
      </c>
      <c r="AL201" s="36">
        <v>2</v>
      </c>
      <c r="AM201" s="36">
        <v>3</v>
      </c>
      <c r="BA201" s="36">
        <v>15</v>
      </c>
      <c r="BD201" s="36" t="e">
        <f t="shared" si="85"/>
        <v>#REF!</v>
      </c>
      <c r="BE201" s="36" t="e">
        <f t="shared" si="88"/>
        <v>#REF!</v>
      </c>
      <c r="BF201" s="36" t="e">
        <f t="shared" si="89"/>
        <v>#REF!</v>
      </c>
      <c r="BG201" s="36" t="e">
        <f t="shared" si="90"/>
        <v>#REF!</v>
      </c>
      <c r="BH201" s="36" t="e">
        <f t="shared" si="91"/>
        <v>#REF!</v>
      </c>
      <c r="BI201" s="36" t="e">
        <f t="shared" si="92"/>
        <v>#REF!</v>
      </c>
      <c r="BJ201" s="36" t="e">
        <f t="shared" si="93"/>
        <v>#REF!</v>
      </c>
      <c r="BK201" s="36" t="e">
        <f t="shared" si="94"/>
        <v>#REF!</v>
      </c>
      <c r="BL201" s="36" t="e">
        <f t="shared" si="95"/>
        <v>#REF!</v>
      </c>
      <c r="BM201" s="36" t="e">
        <f t="shared" si="96"/>
        <v>#REF!</v>
      </c>
      <c r="BN201" s="36" t="e">
        <f t="shared" si="97"/>
        <v>#REF!</v>
      </c>
      <c r="BO201" s="36" t="e">
        <f t="shared" si="98"/>
        <v>#REF!</v>
      </c>
      <c r="BP201" s="36" t="e">
        <f t="shared" si="99"/>
        <v>#REF!</v>
      </c>
      <c r="BQ201" s="36" t="e">
        <f t="shared" si="100"/>
        <v>#REF!</v>
      </c>
      <c r="BR201" s="36" t="e">
        <f t="shared" si="101"/>
        <v>#REF!</v>
      </c>
      <c r="BS201" s="36" t="e">
        <f t="shared" si="102"/>
        <v>#REF!</v>
      </c>
      <c r="BT201" s="36" t="e">
        <f t="shared" si="103"/>
        <v>#REF!</v>
      </c>
      <c r="BU201" s="36" t="e">
        <f t="shared" si="104"/>
        <v>#REF!</v>
      </c>
      <c r="BV201" s="36" t="e">
        <f t="shared" si="105"/>
        <v>#REF!</v>
      </c>
      <c r="BW201" s="36" t="e">
        <f t="shared" si="106"/>
        <v>#REF!</v>
      </c>
      <c r="BX201" s="36" t="e">
        <f t="shared" si="107"/>
        <v>#REF!</v>
      </c>
    </row>
    <row r="202" spans="1:76" s="36" customFormat="1" ht="13.95" customHeight="1" thickBot="1">
      <c r="A202" s="81" t="s">
        <v>269</v>
      </c>
      <c r="B202" s="26">
        <v>2</v>
      </c>
      <c r="C202" s="61" t="s">
        <v>93</v>
      </c>
      <c r="D202" s="62" t="s">
        <v>111</v>
      </c>
      <c r="E202" s="62"/>
      <c r="F202" s="72"/>
      <c r="G202" s="72"/>
      <c r="H202" s="72"/>
      <c r="I202" s="72"/>
      <c r="J202" s="72"/>
      <c r="K202" s="72">
        <v>2</v>
      </c>
      <c r="L202" s="126"/>
      <c r="M202" s="65" t="e">
        <f>#REF!</f>
        <v>#REF!</v>
      </c>
      <c r="N202" s="65" t="e">
        <f>#REF!</f>
        <v>#REF!</v>
      </c>
      <c r="O202" s="65" t="e">
        <f>#REF!</f>
        <v>#REF!</v>
      </c>
      <c r="P202" s="65" t="e">
        <f>#REF!</f>
        <v>#REF!</v>
      </c>
      <c r="Q202" s="65" t="e">
        <f>#REF!</f>
        <v>#REF!</v>
      </c>
      <c r="R202" s="65" t="e">
        <f>#REF!</f>
        <v>#REF!</v>
      </c>
      <c r="S202" s="65" t="e">
        <f>#REF!</f>
        <v>#REF!</v>
      </c>
      <c r="T202" s="65" t="e">
        <f>#REF!</f>
        <v>#REF!</v>
      </c>
      <c r="U202" s="65" t="e">
        <f>#REF!</f>
        <v>#REF!</v>
      </c>
      <c r="V202" s="65" t="e">
        <f>#REF!</f>
        <v>#REF!</v>
      </c>
      <c r="W202" s="65" t="e">
        <f>#REF!</f>
        <v>#REF!</v>
      </c>
      <c r="X202" s="65" t="e">
        <f>#REF!</f>
        <v>#REF!</v>
      </c>
      <c r="Y202" s="65" t="e">
        <f>#REF!</f>
        <v>#REF!</v>
      </c>
      <c r="Z202" s="65" t="e">
        <f>#REF!</f>
        <v>#REF!</v>
      </c>
      <c r="AA202" s="65" t="e">
        <f>#REF!</f>
        <v>#REF!</v>
      </c>
      <c r="AB202" s="65" t="e">
        <f>#REF!</f>
        <v>#REF!</v>
      </c>
      <c r="AC202" s="76">
        <v>67.5</v>
      </c>
      <c r="AD202" s="106" t="e">
        <f t="shared" si="86"/>
        <v>#REF!</v>
      </c>
      <c r="AE202" s="91"/>
      <c r="AF202" s="88"/>
      <c r="AG202" s="89" t="e">
        <f t="shared" si="87"/>
        <v>#REF!</v>
      </c>
      <c r="AH202" s="36" t="e">
        <f t="shared" si="84"/>
        <v>#REF!</v>
      </c>
      <c r="AI202" s="36">
        <v>0</v>
      </c>
      <c r="AN202" s="36">
        <v>2</v>
      </c>
      <c r="BA202" s="36">
        <v>6</v>
      </c>
      <c r="BD202" s="36" t="e">
        <f t="shared" si="85"/>
        <v>#REF!</v>
      </c>
      <c r="BE202" s="36" t="e">
        <f t="shared" si="88"/>
        <v>#REF!</v>
      </c>
      <c r="BF202" s="36" t="e">
        <f t="shared" si="89"/>
        <v>#REF!</v>
      </c>
      <c r="BG202" s="36" t="e">
        <f t="shared" si="90"/>
        <v>#REF!</v>
      </c>
      <c r="BH202" s="36" t="e">
        <f t="shared" si="91"/>
        <v>#REF!</v>
      </c>
      <c r="BI202" s="36" t="e">
        <f t="shared" si="92"/>
        <v>#REF!</v>
      </c>
      <c r="BJ202" s="36" t="e">
        <f t="shared" si="93"/>
        <v>#REF!</v>
      </c>
      <c r="BK202" s="36" t="e">
        <f t="shared" si="94"/>
        <v>#REF!</v>
      </c>
      <c r="BL202" s="36" t="e">
        <f t="shared" si="95"/>
        <v>#REF!</v>
      </c>
      <c r="BM202" s="36" t="e">
        <f t="shared" si="96"/>
        <v>#REF!</v>
      </c>
      <c r="BN202" s="36" t="e">
        <f t="shared" si="97"/>
        <v>#REF!</v>
      </c>
      <c r="BO202" s="36" t="e">
        <f t="shared" si="98"/>
        <v>#REF!</v>
      </c>
      <c r="BP202" s="36" t="e">
        <f t="shared" si="99"/>
        <v>#REF!</v>
      </c>
      <c r="BQ202" s="36" t="e">
        <f t="shared" si="100"/>
        <v>#REF!</v>
      </c>
      <c r="BR202" s="36" t="e">
        <f t="shared" si="101"/>
        <v>#REF!</v>
      </c>
      <c r="BS202" s="36" t="e">
        <f t="shared" si="102"/>
        <v>#REF!</v>
      </c>
      <c r="BT202" s="36" t="e">
        <f t="shared" si="103"/>
        <v>#REF!</v>
      </c>
      <c r="BU202" s="36" t="e">
        <f t="shared" si="104"/>
        <v>#REF!</v>
      </c>
      <c r="BV202" s="36" t="e">
        <f t="shared" si="105"/>
        <v>#REF!</v>
      </c>
      <c r="BW202" s="36" t="e">
        <f t="shared" si="106"/>
        <v>#REF!</v>
      </c>
      <c r="BX202" s="36" t="e">
        <f t="shared" si="107"/>
        <v>#REF!</v>
      </c>
    </row>
    <row r="203" spans="1:76" s="36" customFormat="1" ht="13.95" customHeight="1" thickBot="1">
      <c r="A203" s="81" t="s">
        <v>1401</v>
      </c>
      <c r="B203" s="26">
        <v>2</v>
      </c>
      <c r="C203" s="61" t="s">
        <v>94</v>
      </c>
      <c r="D203" s="62" t="s">
        <v>111</v>
      </c>
      <c r="E203" s="62"/>
      <c r="F203" s="72"/>
      <c r="G203" s="72"/>
      <c r="H203" s="72"/>
      <c r="I203" s="72"/>
      <c r="J203" s="72"/>
      <c r="K203" s="72"/>
      <c r="L203" s="126">
        <v>2</v>
      </c>
      <c r="M203" s="65" t="e">
        <f>#REF!</f>
        <v>#REF!</v>
      </c>
      <c r="N203" s="65" t="e">
        <f>#REF!</f>
        <v>#REF!</v>
      </c>
      <c r="O203" s="65" t="e">
        <f>#REF!</f>
        <v>#REF!</v>
      </c>
      <c r="P203" s="65" t="e">
        <f>#REF!</f>
        <v>#REF!</v>
      </c>
      <c r="Q203" s="65" t="e">
        <f>#REF!</f>
        <v>#REF!</v>
      </c>
      <c r="R203" s="65" t="e">
        <f>#REF!</f>
        <v>#REF!</v>
      </c>
      <c r="S203" s="65" t="e">
        <f>#REF!</f>
        <v>#REF!</v>
      </c>
      <c r="T203" s="65" t="e">
        <f>#REF!</f>
        <v>#REF!</v>
      </c>
      <c r="U203" s="65" t="e">
        <f>#REF!</f>
        <v>#REF!</v>
      </c>
      <c r="V203" s="65" t="e">
        <f>#REF!</f>
        <v>#REF!</v>
      </c>
      <c r="W203" s="65" t="e">
        <f>#REF!</f>
        <v>#REF!</v>
      </c>
      <c r="X203" s="65" t="e">
        <f>#REF!</f>
        <v>#REF!</v>
      </c>
      <c r="Y203" s="65" t="e">
        <f>#REF!</f>
        <v>#REF!</v>
      </c>
      <c r="Z203" s="65" t="e">
        <f>#REF!</f>
        <v>#REF!</v>
      </c>
      <c r="AA203" s="65" t="e">
        <f>#REF!</f>
        <v>#REF!</v>
      </c>
      <c r="AB203" s="65" t="e">
        <f>#REF!</f>
        <v>#REF!</v>
      </c>
      <c r="AC203" s="76">
        <v>72.5</v>
      </c>
      <c r="AD203" s="106" t="e">
        <f t="shared" si="86"/>
        <v>#REF!</v>
      </c>
      <c r="AE203" s="91">
        <v>7.7</v>
      </c>
      <c r="AF203" s="88">
        <v>8.16</v>
      </c>
      <c r="AG203" s="89" t="e">
        <f t="shared" si="87"/>
        <v>#REF!</v>
      </c>
      <c r="AH203" s="36" t="e">
        <f t="shared" ref="AH203:AH215" si="108">SUM(M203:AB203)</f>
        <v>#REF!</v>
      </c>
      <c r="AI203" s="36">
        <f>VLOOKUP(A203,'base vis'!C:I,7,0)</f>
        <v>0</v>
      </c>
      <c r="AJ203" s="36">
        <f>VLOOKUP($A203,'base vis'!C:J,8,0)</f>
        <v>0</v>
      </c>
      <c r="AK203" s="36">
        <f>VLOOKUP($A203,'base vis'!C:K,9,0)</f>
        <v>0</v>
      </c>
      <c r="AL203" s="36">
        <f>VLOOKUP($A203,'base vis'!C:L,10,0)</f>
        <v>0</v>
      </c>
      <c r="AM203" s="36">
        <f>VLOOKUP($A203,'base vis'!C:M,11,0)</f>
        <v>0</v>
      </c>
      <c r="AN203" s="36">
        <f>VLOOKUP($A203,'base vis'!C:N,12,0)</f>
        <v>0</v>
      </c>
      <c r="AO203" s="36">
        <f>VLOOKUP($A203,'base vis'!C:O,13,0)</f>
        <v>0</v>
      </c>
      <c r="AP203" s="36">
        <f>VLOOKUP($A203,'base vis'!C:P,14,0)</f>
        <v>2</v>
      </c>
      <c r="AQ203" s="36">
        <f>VLOOKUP($A203,'base vis'!C:Q,15,0)</f>
        <v>0</v>
      </c>
      <c r="AR203" s="36">
        <f>VLOOKUP($A203,'base vis'!C:R,16,0)</f>
        <v>0</v>
      </c>
      <c r="AS203" s="36">
        <f>VLOOKUP($A203,'base vis'!C:S,17,0)</f>
        <v>0</v>
      </c>
      <c r="AT203" s="36">
        <f>VLOOKUP($A203,'base vis'!C:T,18,0)</f>
        <v>0</v>
      </c>
      <c r="AU203" s="36">
        <f>VLOOKUP($A203,'base vis'!C:U,19,0)</f>
        <v>0</v>
      </c>
      <c r="AV203" s="36">
        <f>VLOOKUP($A203,'base vis'!C:V,20,0)</f>
        <v>0</v>
      </c>
      <c r="AW203" s="36">
        <f>VLOOKUP($A203,'base vis'!C:W,21,0)</f>
        <v>0</v>
      </c>
      <c r="AX203" s="36">
        <f>VLOOKUP($A203,'base vis'!C:X,22,0)</f>
        <v>0</v>
      </c>
      <c r="AY203" s="36">
        <f>VLOOKUP($A203,'base vis'!C:Y,23,0)</f>
        <v>0</v>
      </c>
      <c r="AZ203" s="36">
        <f>VLOOKUP($A203,'base vis'!C:E,3,0)</f>
        <v>0</v>
      </c>
      <c r="BA203" s="36">
        <f>VLOOKUP($A203,'base vis'!C:F,4,0)</f>
        <v>4</v>
      </c>
      <c r="BB203" s="36">
        <f>VLOOKUP($A203,'base vis'!C:G,5,0)</f>
        <v>0</v>
      </c>
      <c r="BC203" s="36">
        <f>VLOOKUP($A203,'base vis'!C:H,6,0)</f>
        <v>0</v>
      </c>
      <c r="BD203" s="36" t="e">
        <f t="shared" si="85"/>
        <v>#REF!</v>
      </c>
      <c r="BE203" s="36" t="e">
        <f t="shared" si="88"/>
        <v>#REF!</v>
      </c>
      <c r="BF203" s="36" t="e">
        <f t="shared" si="89"/>
        <v>#REF!</v>
      </c>
      <c r="BG203" s="36" t="e">
        <f t="shared" si="90"/>
        <v>#REF!</v>
      </c>
      <c r="BH203" s="36" t="e">
        <f t="shared" si="91"/>
        <v>#REF!</v>
      </c>
      <c r="BI203" s="36" t="e">
        <f t="shared" si="92"/>
        <v>#REF!</v>
      </c>
      <c r="BJ203" s="36" t="e">
        <f t="shared" si="93"/>
        <v>#REF!</v>
      </c>
      <c r="BK203" s="36" t="e">
        <f t="shared" si="94"/>
        <v>#REF!</v>
      </c>
      <c r="BL203" s="36" t="e">
        <f t="shared" si="95"/>
        <v>#REF!</v>
      </c>
      <c r="BM203" s="36" t="e">
        <f t="shared" si="96"/>
        <v>#REF!</v>
      </c>
      <c r="BN203" s="36" t="e">
        <f t="shared" si="97"/>
        <v>#REF!</v>
      </c>
      <c r="BO203" s="36" t="e">
        <f t="shared" si="98"/>
        <v>#REF!</v>
      </c>
      <c r="BP203" s="36" t="e">
        <f t="shared" si="99"/>
        <v>#REF!</v>
      </c>
      <c r="BQ203" s="36" t="e">
        <f t="shared" si="100"/>
        <v>#REF!</v>
      </c>
      <c r="BR203" s="36" t="e">
        <f t="shared" si="101"/>
        <v>#REF!</v>
      </c>
      <c r="BS203" s="36" t="e">
        <f t="shared" si="102"/>
        <v>#REF!</v>
      </c>
      <c r="BT203" s="36" t="e">
        <f t="shared" si="103"/>
        <v>#REF!</v>
      </c>
      <c r="BU203" s="36" t="e">
        <f t="shared" si="104"/>
        <v>#REF!</v>
      </c>
      <c r="BV203" s="36" t="e">
        <f t="shared" si="105"/>
        <v>#REF!</v>
      </c>
      <c r="BW203" s="36" t="e">
        <f t="shared" si="106"/>
        <v>#REF!</v>
      </c>
      <c r="BX203" s="36" t="e">
        <f t="shared" si="107"/>
        <v>#REF!</v>
      </c>
    </row>
    <row r="204" spans="1:76" s="36" customFormat="1" ht="13.95" customHeight="1" thickBot="1">
      <c r="A204" s="81" t="s">
        <v>1402</v>
      </c>
      <c r="B204" s="26">
        <v>2</v>
      </c>
      <c r="C204" s="61" t="s">
        <v>93</v>
      </c>
      <c r="D204" s="62" t="s">
        <v>111</v>
      </c>
      <c r="E204" s="62"/>
      <c r="F204" s="72"/>
      <c r="G204" s="72"/>
      <c r="H204" s="72"/>
      <c r="I204" s="72"/>
      <c r="J204" s="72"/>
      <c r="K204" s="72">
        <v>2</v>
      </c>
      <c r="L204" s="126"/>
      <c r="M204" s="65" t="e">
        <f>#REF!</f>
        <v>#REF!</v>
      </c>
      <c r="N204" s="65" t="e">
        <f>#REF!</f>
        <v>#REF!</v>
      </c>
      <c r="O204" s="65" t="e">
        <f>#REF!</f>
        <v>#REF!</v>
      </c>
      <c r="P204" s="65" t="e">
        <f>#REF!</f>
        <v>#REF!</v>
      </c>
      <c r="Q204" s="65" t="e">
        <f>#REF!</f>
        <v>#REF!</v>
      </c>
      <c r="R204" s="65" t="e">
        <f>#REF!</f>
        <v>#REF!</v>
      </c>
      <c r="S204" s="65" t="e">
        <f>#REF!</f>
        <v>#REF!</v>
      </c>
      <c r="T204" s="65" t="e">
        <f>#REF!</f>
        <v>#REF!</v>
      </c>
      <c r="U204" s="65" t="e">
        <f>#REF!</f>
        <v>#REF!</v>
      </c>
      <c r="V204" s="65" t="e">
        <f>#REF!</f>
        <v>#REF!</v>
      </c>
      <c r="W204" s="65" t="e">
        <f>#REF!</f>
        <v>#REF!</v>
      </c>
      <c r="X204" s="65" t="e">
        <f>#REF!</f>
        <v>#REF!</v>
      </c>
      <c r="Y204" s="65" t="e">
        <f>#REF!</f>
        <v>#REF!</v>
      </c>
      <c r="Z204" s="65" t="e">
        <f>#REF!</f>
        <v>#REF!</v>
      </c>
      <c r="AA204" s="65" t="e">
        <f>#REF!</f>
        <v>#REF!</v>
      </c>
      <c r="AB204" s="65" t="e">
        <f>#REF!</f>
        <v>#REF!</v>
      </c>
      <c r="AC204" s="76">
        <v>62.5</v>
      </c>
      <c r="AD204" s="106" t="e">
        <f t="shared" si="86"/>
        <v>#REF!</v>
      </c>
      <c r="AE204" s="91">
        <v>3.31</v>
      </c>
      <c r="AF204" s="88">
        <v>3.8</v>
      </c>
      <c r="AG204" s="89" t="e">
        <f t="shared" si="87"/>
        <v>#REF!</v>
      </c>
      <c r="AH204" s="36" t="e">
        <f t="shared" si="108"/>
        <v>#REF!</v>
      </c>
      <c r="AI204" s="36">
        <f>VLOOKUP(A204,'base vis'!C:I,7,0)</f>
        <v>0</v>
      </c>
      <c r="AJ204" s="36">
        <f>VLOOKUP($A204,'base vis'!C:J,8,0)</f>
        <v>0</v>
      </c>
      <c r="AK204" s="36">
        <f>VLOOKUP($A204,'base vis'!C:K,9,0)</f>
        <v>0</v>
      </c>
      <c r="AL204" s="36">
        <f>VLOOKUP($A204,'base vis'!C:L,10,0)</f>
        <v>0</v>
      </c>
      <c r="AM204" s="36">
        <f>VLOOKUP($A204,'base vis'!C:M,11,0)</f>
        <v>0</v>
      </c>
      <c r="AN204" s="36">
        <f>VLOOKUP($A204,'base vis'!C:N,12,0)</f>
        <v>0</v>
      </c>
      <c r="AO204" s="36">
        <f>VLOOKUP($A204,'base vis'!C:O,13,0)</f>
        <v>1</v>
      </c>
      <c r="AP204" s="36">
        <f>VLOOKUP($A204,'base vis'!C:P,14,0)</f>
        <v>0</v>
      </c>
      <c r="AQ204" s="36">
        <f>VLOOKUP($A204,'base vis'!C:Q,15,0)</f>
        <v>0</v>
      </c>
      <c r="AR204" s="36">
        <f>VLOOKUP($A204,'base vis'!C:R,16,0)</f>
        <v>0</v>
      </c>
      <c r="AS204" s="36">
        <f>VLOOKUP($A204,'base vis'!C:S,17,0)</f>
        <v>0</v>
      </c>
      <c r="AT204" s="36">
        <f>VLOOKUP($A204,'base vis'!C:T,18,0)</f>
        <v>0</v>
      </c>
      <c r="AU204" s="36">
        <f>VLOOKUP($A204,'base vis'!C:U,19,0)</f>
        <v>0</v>
      </c>
      <c r="AV204" s="36">
        <f>VLOOKUP($A204,'base vis'!C:V,20,0)</f>
        <v>0</v>
      </c>
      <c r="AW204" s="36">
        <f>VLOOKUP($A204,'base vis'!C:W,21,0)</f>
        <v>0</v>
      </c>
      <c r="AX204" s="36">
        <f>VLOOKUP($A204,'base vis'!C:X,22,0)</f>
        <v>0</v>
      </c>
      <c r="AY204" s="36">
        <f>VLOOKUP($A204,'base vis'!C:Y,23,0)</f>
        <v>0</v>
      </c>
      <c r="AZ204" s="36">
        <f>VLOOKUP($A204,'base vis'!C:E,3,0)</f>
        <v>0</v>
      </c>
      <c r="BA204" s="36">
        <f>VLOOKUP($A204,'base vis'!C:F,4,0)</f>
        <v>3</v>
      </c>
      <c r="BB204" s="36">
        <f>VLOOKUP($A204,'base vis'!C:G,5,0)</f>
        <v>0</v>
      </c>
      <c r="BC204" s="36">
        <f>VLOOKUP($A204,'base vis'!C:H,6,0)</f>
        <v>0</v>
      </c>
      <c r="BD204" s="36" t="e">
        <f t="shared" si="85"/>
        <v>#REF!</v>
      </c>
      <c r="BE204" s="36" t="e">
        <f t="shared" si="88"/>
        <v>#REF!</v>
      </c>
      <c r="BF204" s="36" t="e">
        <f t="shared" si="89"/>
        <v>#REF!</v>
      </c>
      <c r="BG204" s="36" t="e">
        <f t="shared" si="90"/>
        <v>#REF!</v>
      </c>
      <c r="BH204" s="36" t="e">
        <f t="shared" si="91"/>
        <v>#REF!</v>
      </c>
      <c r="BI204" s="36" t="e">
        <f t="shared" si="92"/>
        <v>#REF!</v>
      </c>
      <c r="BJ204" s="36" t="e">
        <f t="shared" si="93"/>
        <v>#REF!</v>
      </c>
      <c r="BK204" s="36" t="e">
        <f t="shared" si="94"/>
        <v>#REF!</v>
      </c>
      <c r="BL204" s="36" t="e">
        <f t="shared" si="95"/>
        <v>#REF!</v>
      </c>
      <c r="BM204" s="36" t="e">
        <f t="shared" si="96"/>
        <v>#REF!</v>
      </c>
      <c r="BN204" s="36" t="e">
        <f t="shared" si="97"/>
        <v>#REF!</v>
      </c>
      <c r="BO204" s="36" t="e">
        <f t="shared" si="98"/>
        <v>#REF!</v>
      </c>
      <c r="BP204" s="36" t="e">
        <f t="shared" si="99"/>
        <v>#REF!</v>
      </c>
      <c r="BQ204" s="36" t="e">
        <f t="shared" si="100"/>
        <v>#REF!</v>
      </c>
      <c r="BR204" s="36" t="e">
        <f t="shared" si="101"/>
        <v>#REF!</v>
      </c>
      <c r="BS204" s="36" t="e">
        <f t="shared" si="102"/>
        <v>#REF!</v>
      </c>
      <c r="BT204" s="36" t="e">
        <f t="shared" si="103"/>
        <v>#REF!</v>
      </c>
      <c r="BU204" s="36" t="e">
        <f t="shared" si="104"/>
        <v>#REF!</v>
      </c>
      <c r="BV204" s="36" t="e">
        <f t="shared" si="105"/>
        <v>#REF!</v>
      </c>
      <c r="BW204" s="36" t="e">
        <f t="shared" si="106"/>
        <v>#REF!</v>
      </c>
      <c r="BX204" s="36" t="e">
        <f t="shared" si="107"/>
        <v>#REF!</v>
      </c>
    </row>
    <row r="205" spans="1:76" s="36" customFormat="1" ht="13.95" customHeight="1" thickBot="1">
      <c r="A205" s="81" t="s">
        <v>1403</v>
      </c>
      <c r="B205" s="26">
        <v>2</v>
      </c>
      <c r="C205" s="61" t="s">
        <v>93</v>
      </c>
      <c r="D205" s="62" t="s">
        <v>111</v>
      </c>
      <c r="E205" s="62"/>
      <c r="F205" s="72"/>
      <c r="G205" s="72"/>
      <c r="H205" s="72"/>
      <c r="I205" s="72"/>
      <c r="J205" s="72"/>
      <c r="K205" s="72">
        <v>2</v>
      </c>
      <c r="L205" s="126"/>
      <c r="M205" s="65" t="e">
        <f>#REF!</f>
        <v>#REF!</v>
      </c>
      <c r="N205" s="65" t="e">
        <f>#REF!</f>
        <v>#REF!</v>
      </c>
      <c r="O205" s="65" t="e">
        <f>#REF!</f>
        <v>#REF!</v>
      </c>
      <c r="P205" s="65" t="e">
        <f>#REF!</f>
        <v>#REF!</v>
      </c>
      <c r="Q205" s="65" t="e">
        <f>#REF!</f>
        <v>#REF!</v>
      </c>
      <c r="R205" s="65" t="e">
        <f>#REF!</f>
        <v>#REF!</v>
      </c>
      <c r="S205" s="65" t="e">
        <f>#REF!</f>
        <v>#REF!</v>
      </c>
      <c r="T205" s="65" t="e">
        <f>#REF!</f>
        <v>#REF!</v>
      </c>
      <c r="U205" s="65" t="e">
        <f>#REF!</f>
        <v>#REF!</v>
      </c>
      <c r="V205" s="65" t="e">
        <f>#REF!</f>
        <v>#REF!</v>
      </c>
      <c r="W205" s="65" t="e">
        <f>#REF!</f>
        <v>#REF!</v>
      </c>
      <c r="X205" s="65" t="e">
        <f>#REF!</f>
        <v>#REF!</v>
      </c>
      <c r="Y205" s="65" t="e">
        <f>#REF!</f>
        <v>#REF!</v>
      </c>
      <c r="Z205" s="65" t="e">
        <f>#REF!</f>
        <v>#REF!</v>
      </c>
      <c r="AA205" s="65" t="e">
        <f>#REF!</f>
        <v>#REF!</v>
      </c>
      <c r="AB205" s="65" t="e">
        <f>#REF!</f>
        <v>#REF!</v>
      </c>
      <c r="AC205" s="76">
        <v>47.5</v>
      </c>
      <c r="AD205" s="106" t="e">
        <f t="shared" si="86"/>
        <v>#REF!</v>
      </c>
      <c r="AE205" s="91">
        <v>4.38</v>
      </c>
      <c r="AF205" s="88">
        <v>4.7</v>
      </c>
      <c r="AG205" s="89" t="e">
        <f t="shared" si="87"/>
        <v>#REF!</v>
      </c>
      <c r="AH205" s="36" t="e">
        <f t="shared" si="108"/>
        <v>#REF!</v>
      </c>
      <c r="AI205" s="36">
        <f>VLOOKUP(A205,'base vis'!C:I,7,0)</f>
        <v>0</v>
      </c>
      <c r="AJ205" s="36">
        <f>VLOOKUP($A205,'base vis'!C:J,8,0)</f>
        <v>0</v>
      </c>
      <c r="AK205" s="36">
        <f>VLOOKUP($A205,'base vis'!C:K,9,0)</f>
        <v>0</v>
      </c>
      <c r="AL205" s="36">
        <f>VLOOKUP($A205,'base vis'!C:L,10,0)</f>
        <v>1</v>
      </c>
      <c r="AM205" s="36">
        <f>VLOOKUP($A205,'base vis'!C:M,11,0)</f>
        <v>0</v>
      </c>
      <c r="AN205" s="36">
        <f>VLOOKUP($A205,'base vis'!C:N,12,0)</f>
        <v>0</v>
      </c>
      <c r="AO205" s="36">
        <f>VLOOKUP($A205,'base vis'!C:O,13,0)</f>
        <v>1</v>
      </c>
      <c r="AP205" s="36">
        <f>VLOOKUP($A205,'base vis'!C:P,14,0)</f>
        <v>0</v>
      </c>
      <c r="AQ205" s="36">
        <f>VLOOKUP($A205,'base vis'!C:Q,15,0)</f>
        <v>0</v>
      </c>
      <c r="AR205" s="36">
        <f>VLOOKUP($A205,'base vis'!C:R,16,0)</f>
        <v>0</v>
      </c>
      <c r="AS205" s="36">
        <f>VLOOKUP($A205,'base vis'!C:S,17,0)</f>
        <v>0</v>
      </c>
      <c r="AT205" s="36">
        <f>VLOOKUP($A205,'base vis'!C:T,18,0)</f>
        <v>0</v>
      </c>
      <c r="AU205" s="36">
        <f>VLOOKUP($A205,'base vis'!C:U,19,0)</f>
        <v>0</v>
      </c>
      <c r="AV205" s="36">
        <f>VLOOKUP($A205,'base vis'!C:V,20,0)</f>
        <v>0</v>
      </c>
      <c r="AW205" s="36">
        <f>VLOOKUP($A205,'base vis'!C:W,21,0)</f>
        <v>0</v>
      </c>
      <c r="AX205" s="36">
        <f>VLOOKUP($A205,'base vis'!C:X,22,0)</f>
        <v>0</v>
      </c>
      <c r="AY205" s="36">
        <f>VLOOKUP($A205,'base vis'!C:Y,23,0)</f>
        <v>0</v>
      </c>
      <c r="AZ205" s="36">
        <f>VLOOKUP($A205,'base vis'!C:E,3,0)</f>
        <v>0</v>
      </c>
      <c r="BA205" s="36">
        <f>VLOOKUP($A205,'base vis'!C:F,4,0)</f>
        <v>6</v>
      </c>
      <c r="BB205" s="36">
        <f>VLOOKUP($A205,'base vis'!C:G,5,0)</f>
        <v>0</v>
      </c>
      <c r="BC205" s="36">
        <f>VLOOKUP($A205,'base vis'!C:H,6,0)</f>
        <v>0</v>
      </c>
      <c r="BD205" s="36" t="e">
        <f t="shared" si="85"/>
        <v>#REF!</v>
      </c>
      <c r="BE205" s="36" t="e">
        <f t="shared" si="88"/>
        <v>#REF!</v>
      </c>
      <c r="BF205" s="36" t="e">
        <f t="shared" si="89"/>
        <v>#REF!</v>
      </c>
      <c r="BG205" s="36" t="e">
        <f t="shared" si="90"/>
        <v>#REF!</v>
      </c>
      <c r="BH205" s="36" t="e">
        <f t="shared" si="91"/>
        <v>#REF!</v>
      </c>
      <c r="BI205" s="36" t="e">
        <f t="shared" si="92"/>
        <v>#REF!</v>
      </c>
      <c r="BJ205" s="36" t="e">
        <f t="shared" si="93"/>
        <v>#REF!</v>
      </c>
      <c r="BK205" s="36" t="e">
        <f t="shared" si="94"/>
        <v>#REF!</v>
      </c>
      <c r="BL205" s="36" t="e">
        <f t="shared" si="95"/>
        <v>#REF!</v>
      </c>
      <c r="BM205" s="36" t="e">
        <f t="shared" si="96"/>
        <v>#REF!</v>
      </c>
      <c r="BN205" s="36" t="e">
        <f t="shared" si="97"/>
        <v>#REF!</v>
      </c>
      <c r="BO205" s="36" t="e">
        <f t="shared" si="98"/>
        <v>#REF!</v>
      </c>
      <c r="BP205" s="36" t="e">
        <f t="shared" si="99"/>
        <v>#REF!</v>
      </c>
      <c r="BQ205" s="36" t="e">
        <f t="shared" si="100"/>
        <v>#REF!</v>
      </c>
      <c r="BR205" s="36" t="e">
        <f t="shared" si="101"/>
        <v>#REF!</v>
      </c>
      <c r="BS205" s="36" t="e">
        <f t="shared" si="102"/>
        <v>#REF!</v>
      </c>
      <c r="BT205" s="36" t="e">
        <f t="shared" si="103"/>
        <v>#REF!</v>
      </c>
      <c r="BU205" s="36" t="e">
        <f t="shared" si="104"/>
        <v>#REF!</v>
      </c>
      <c r="BV205" s="36" t="e">
        <f t="shared" si="105"/>
        <v>#REF!</v>
      </c>
      <c r="BW205" s="36" t="e">
        <f t="shared" si="106"/>
        <v>#REF!</v>
      </c>
      <c r="BX205" s="36" t="e">
        <f t="shared" si="107"/>
        <v>#REF!</v>
      </c>
    </row>
    <row r="206" spans="1:76" s="36" customFormat="1" ht="13.95" customHeight="1" thickBot="1">
      <c r="A206" s="81" t="s">
        <v>1404</v>
      </c>
      <c r="B206" s="26">
        <v>1</v>
      </c>
      <c r="C206" s="61" t="s">
        <v>93</v>
      </c>
      <c r="D206" s="62" t="s">
        <v>111</v>
      </c>
      <c r="E206" s="62"/>
      <c r="F206" s="72"/>
      <c r="G206" s="72"/>
      <c r="H206" s="72"/>
      <c r="I206" s="72"/>
      <c r="J206" s="72"/>
      <c r="K206" s="72">
        <v>1</v>
      </c>
      <c r="L206" s="126"/>
      <c r="M206" s="65" t="e">
        <f>#REF!</f>
        <v>#REF!</v>
      </c>
      <c r="N206" s="65" t="e">
        <f>#REF!</f>
        <v>#REF!</v>
      </c>
      <c r="O206" s="65" t="e">
        <f>#REF!</f>
        <v>#REF!</v>
      </c>
      <c r="P206" s="65" t="e">
        <f>#REF!</f>
        <v>#REF!</v>
      </c>
      <c r="Q206" s="65" t="e">
        <f>#REF!</f>
        <v>#REF!</v>
      </c>
      <c r="R206" s="65" t="e">
        <f>#REF!</f>
        <v>#REF!</v>
      </c>
      <c r="S206" s="65" t="e">
        <f>#REF!</f>
        <v>#REF!</v>
      </c>
      <c r="T206" s="65" t="e">
        <f>#REF!</f>
        <v>#REF!</v>
      </c>
      <c r="U206" s="65" t="e">
        <f>#REF!</f>
        <v>#REF!</v>
      </c>
      <c r="V206" s="65" t="e">
        <f>#REF!</f>
        <v>#REF!</v>
      </c>
      <c r="W206" s="65" t="e">
        <f>#REF!</f>
        <v>#REF!</v>
      </c>
      <c r="X206" s="65" t="e">
        <f>#REF!</f>
        <v>#REF!</v>
      </c>
      <c r="Y206" s="65" t="e">
        <f>#REF!</f>
        <v>#REF!</v>
      </c>
      <c r="Z206" s="65" t="e">
        <f>#REF!</f>
        <v>#REF!</v>
      </c>
      <c r="AA206" s="65" t="e">
        <f>#REF!</f>
        <v>#REF!</v>
      </c>
      <c r="AB206" s="65" t="e">
        <f>#REF!</f>
        <v>#REF!</v>
      </c>
      <c r="AC206" s="76">
        <v>37.5</v>
      </c>
      <c r="AD206" s="106" t="e">
        <f t="shared" si="86"/>
        <v>#REF!</v>
      </c>
      <c r="AE206" s="91">
        <v>3.7</v>
      </c>
      <c r="AF206" s="88">
        <v>4.3</v>
      </c>
      <c r="AG206" s="89" t="e">
        <f t="shared" si="87"/>
        <v>#REF!</v>
      </c>
      <c r="AH206" s="36" t="e">
        <f t="shared" si="108"/>
        <v>#REF!</v>
      </c>
      <c r="AI206" s="36">
        <f>VLOOKUP(A206,'base vis'!C:I,7,0)</f>
        <v>0</v>
      </c>
      <c r="AJ206" s="36">
        <f>VLOOKUP($A206,'base vis'!C:J,8,0)</f>
        <v>0</v>
      </c>
      <c r="AK206" s="36">
        <f>VLOOKUP($A206,'base vis'!C:K,9,0)</f>
        <v>0</v>
      </c>
      <c r="AL206" s="36">
        <f>VLOOKUP($A206,'base vis'!C:L,10,0)</f>
        <v>0</v>
      </c>
      <c r="AM206" s="36">
        <f>VLOOKUP($A206,'base vis'!C:M,11,0)</f>
        <v>0</v>
      </c>
      <c r="AN206" s="36">
        <f>VLOOKUP($A206,'base vis'!C:N,12,0)</f>
        <v>1</v>
      </c>
      <c r="AO206" s="36">
        <f>VLOOKUP($A206,'base vis'!C:O,13,0)</f>
        <v>0</v>
      </c>
      <c r="AP206" s="36">
        <f>VLOOKUP($A206,'base vis'!C:P,14,0)</f>
        <v>0</v>
      </c>
      <c r="AQ206" s="36">
        <f>VLOOKUP($A206,'base vis'!C:Q,15,0)</f>
        <v>0</v>
      </c>
      <c r="AR206" s="36">
        <f>VLOOKUP($A206,'base vis'!C:R,16,0)</f>
        <v>0</v>
      </c>
      <c r="AS206" s="36">
        <f>VLOOKUP($A206,'base vis'!C:S,17,0)</f>
        <v>0</v>
      </c>
      <c r="AT206" s="36">
        <f>VLOOKUP($A206,'base vis'!C:T,18,0)</f>
        <v>0</v>
      </c>
      <c r="AU206" s="36">
        <f>VLOOKUP($A206,'base vis'!C:U,19,0)</f>
        <v>0</v>
      </c>
      <c r="AV206" s="36">
        <f>VLOOKUP($A206,'base vis'!C:V,20,0)</f>
        <v>0</v>
      </c>
      <c r="AW206" s="36">
        <f>VLOOKUP($A206,'base vis'!C:W,21,0)</f>
        <v>0</v>
      </c>
      <c r="AX206" s="36">
        <f>VLOOKUP($A206,'base vis'!C:X,22,0)</f>
        <v>0</v>
      </c>
      <c r="AY206" s="36">
        <f>VLOOKUP($A206,'base vis'!C:Y,23,0)</f>
        <v>0</v>
      </c>
      <c r="AZ206" s="36">
        <f>VLOOKUP($A206,'base vis'!C:E,3,0)</f>
        <v>0</v>
      </c>
      <c r="BA206" s="36">
        <f>VLOOKUP($A206,'base vis'!C:F,4,0)</f>
        <v>2</v>
      </c>
      <c r="BB206" s="36">
        <f>VLOOKUP($A206,'base vis'!C:G,5,0)</f>
        <v>0</v>
      </c>
      <c r="BC206" s="36">
        <f>VLOOKUP($A206,'base vis'!C:H,6,0)</f>
        <v>0</v>
      </c>
      <c r="BD206" s="36" t="e">
        <f t="shared" si="85"/>
        <v>#REF!</v>
      </c>
      <c r="BE206" s="36" t="e">
        <f t="shared" si="88"/>
        <v>#REF!</v>
      </c>
      <c r="BF206" s="36" t="e">
        <f t="shared" si="89"/>
        <v>#REF!</v>
      </c>
      <c r="BG206" s="36" t="e">
        <f t="shared" si="90"/>
        <v>#REF!</v>
      </c>
      <c r="BH206" s="36" t="e">
        <f t="shared" si="91"/>
        <v>#REF!</v>
      </c>
      <c r="BI206" s="36" t="e">
        <f t="shared" si="92"/>
        <v>#REF!</v>
      </c>
      <c r="BJ206" s="36" t="e">
        <f t="shared" si="93"/>
        <v>#REF!</v>
      </c>
      <c r="BK206" s="36" t="e">
        <f t="shared" si="94"/>
        <v>#REF!</v>
      </c>
      <c r="BL206" s="36" t="e">
        <f t="shared" si="95"/>
        <v>#REF!</v>
      </c>
      <c r="BM206" s="36" t="e">
        <f t="shared" si="96"/>
        <v>#REF!</v>
      </c>
      <c r="BN206" s="36" t="e">
        <f t="shared" si="97"/>
        <v>#REF!</v>
      </c>
      <c r="BO206" s="36" t="e">
        <f t="shared" si="98"/>
        <v>#REF!</v>
      </c>
      <c r="BP206" s="36" t="e">
        <f t="shared" si="99"/>
        <v>#REF!</v>
      </c>
      <c r="BQ206" s="36" t="e">
        <f t="shared" si="100"/>
        <v>#REF!</v>
      </c>
      <c r="BR206" s="36" t="e">
        <f t="shared" si="101"/>
        <v>#REF!</v>
      </c>
      <c r="BS206" s="36" t="e">
        <f t="shared" si="102"/>
        <v>#REF!</v>
      </c>
      <c r="BT206" s="36" t="e">
        <f t="shared" si="103"/>
        <v>#REF!</v>
      </c>
      <c r="BU206" s="36" t="e">
        <f t="shared" si="104"/>
        <v>#REF!</v>
      </c>
      <c r="BV206" s="36" t="e">
        <f t="shared" si="105"/>
        <v>#REF!</v>
      </c>
      <c r="BW206" s="36" t="e">
        <f t="shared" si="106"/>
        <v>#REF!</v>
      </c>
      <c r="BX206" s="36" t="e">
        <f t="shared" si="107"/>
        <v>#REF!</v>
      </c>
    </row>
    <row r="207" spans="1:76" s="36" customFormat="1" ht="13.95" customHeight="1" thickBot="1">
      <c r="A207" s="81" t="s">
        <v>324</v>
      </c>
      <c r="B207" s="26">
        <v>2</v>
      </c>
      <c r="C207" s="61" t="s">
        <v>94</v>
      </c>
      <c r="D207" s="62" t="s">
        <v>111</v>
      </c>
      <c r="E207" s="62"/>
      <c r="F207" s="72"/>
      <c r="G207" s="72"/>
      <c r="H207" s="72"/>
      <c r="I207" s="72"/>
      <c r="J207" s="72"/>
      <c r="K207" s="72"/>
      <c r="L207" s="126">
        <v>2</v>
      </c>
      <c r="M207" s="65" t="e">
        <f>#REF!</f>
        <v>#REF!</v>
      </c>
      <c r="N207" s="65" t="e">
        <f>#REF!</f>
        <v>#REF!</v>
      </c>
      <c r="O207" s="65" t="e">
        <f>#REF!</f>
        <v>#REF!</v>
      </c>
      <c r="P207" s="65" t="e">
        <f>#REF!</f>
        <v>#REF!</v>
      </c>
      <c r="Q207" s="65" t="e">
        <f>#REF!</f>
        <v>#REF!</v>
      </c>
      <c r="R207" s="65" t="e">
        <f>#REF!</f>
        <v>#REF!</v>
      </c>
      <c r="S207" s="65" t="e">
        <f>#REF!</f>
        <v>#REF!</v>
      </c>
      <c r="T207" s="65" t="e">
        <f>#REF!</f>
        <v>#REF!</v>
      </c>
      <c r="U207" s="65" t="e">
        <f>#REF!</f>
        <v>#REF!</v>
      </c>
      <c r="V207" s="65" t="e">
        <f>#REF!</f>
        <v>#REF!</v>
      </c>
      <c r="W207" s="65" t="e">
        <f>#REF!</f>
        <v>#REF!</v>
      </c>
      <c r="X207" s="65" t="e">
        <f>#REF!</f>
        <v>#REF!</v>
      </c>
      <c r="Y207" s="65" t="e">
        <f>#REF!</f>
        <v>#REF!</v>
      </c>
      <c r="Z207" s="65" t="e">
        <f>#REF!</f>
        <v>#REF!</v>
      </c>
      <c r="AA207" s="65" t="e">
        <f>#REF!</f>
        <v>#REF!</v>
      </c>
      <c r="AB207" s="65" t="e">
        <f>#REF!</f>
        <v>#REF!</v>
      </c>
      <c r="AC207" s="76">
        <v>85</v>
      </c>
      <c r="AD207" s="106" t="e">
        <f t="shared" si="86"/>
        <v>#REF!</v>
      </c>
      <c r="AE207" s="91">
        <v>6.06</v>
      </c>
      <c r="AF207" s="88">
        <v>6.665</v>
      </c>
      <c r="AG207" s="89" t="e">
        <f t="shared" si="87"/>
        <v>#REF!</v>
      </c>
      <c r="AH207" s="36" t="e">
        <f t="shared" si="108"/>
        <v>#REF!</v>
      </c>
      <c r="AI207" s="36">
        <f>VLOOKUP(A207,'base vis'!C:I,7,0)</f>
        <v>0</v>
      </c>
      <c r="AJ207" s="36">
        <f>VLOOKUP($A207,'base vis'!C:J,8,0)</f>
        <v>0</v>
      </c>
      <c r="AK207" s="36">
        <f>VLOOKUP($A207,'base vis'!C:K,9,0)</f>
        <v>0</v>
      </c>
      <c r="AL207" s="36">
        <f>VLOOKUP($A207,'base vis'!C:L,10,0)</f>
        <v>0</v>
      </c>
      <c r="AM207" s="36">
        <f>VLOOKUP($A207,'base vis'!C:M,11,0)</f>
        <v>0</v>
      </c>
      <c r="AN207" s="36">
        <f>VLOOKUP($A207,'base vis'!C:N,12,0)</f>
        <v>2</v>
      </c>
      <c r="AO207" s="36">
        <f>VLOOKUP($A207,'base vis'!C:O,13,0)</f>
        <v>0</v>
      </c>
      <c r="AP207" s="36">
        <f>VLOOKUP($A207,'base vis'!C:P,14,0)</f>
        <v>0</v>
      </c>
      <c r="AQ207" s="36">
        <f>VLOOKUP($A207,'base vis'!C:Q,15,0)</f>
        <v>0</v>
      </c>
      <c r="AR207" s="36">
        <f>VLOOKUP($A207,'base vis'!C:R,16,0)</f>
        <v>0</v>
      </c>
      <c r="AS207" s="36">
        <f>VLOOKUP($A207,'base vis'!C:S,17,0)</f>
        <v>0</v>
      </c>
      <c r="AT207" s="36">
        <f>VLOOKUP($A207,'base vis'!C:T,18,0)</f>
        <v>0</v>
      </c>
      <c r="AU207" s="36">
        <f>VLOOKUP($A207,'base vis'!C:U,19,0)</f>
        <v>0</v>
      </c>
      <c r="AV207" s="36">
        <f>VLOOKUP($A207,'base vis'!C:V,20,0)</f>
        <v>0</v>
      </c>
      <c r="AW207" s="36">
        <f>VLOOKUP($A207,'base vis'!C:W,21,0)</f>
        <v>0</v>
      </c>
      <c r="AX207" s="36">
        <f>VLOOKUP($A207,'base vis'!C:X,22,0)</f>
        <v>0</v>
      </c>
      <c r="AY207" s="36">
        <f>VLOOKUP($A207,'base vis'!C:Y,23,0)</f>
        <v>0</v>
      </c>
      <c r="AZ207" s="36">
        <f>VLOOKUP($A207,'base vis'!C:E,3,0)</f>
        <v>0</v>
      </c>
      <c r="BA207" s="36">
        <f>VLOOKUP($A207,'base vis'!C:F,4,0)</f>
        <v>4</v>
      </c>
      <c r="BB207" s="36">
        <f>VLOOKUP($A207,'base vis'!C:G,5,0)</f>
        <v>0</v>
      </c>
      <c r="BC207" s="36">
        <f>VLOOKUP($A207,'base vis'!C:H,6,0)</f>
        <v>0</v>
      </c>
      <c r="BD207" s="36" t="e">
        <f t="shared" si="85"/>
        <v>#REF!</v>
      </c>
      <c r="BE207" s="36" t="e">
        <f t="shared" si="88"/>
        <v>#REF!</v>
      </c>
      <c r="BF207" s="36" t="e">
        <f t="shared" si="89"/>
        <v>#REF!</v>
      </c>
      <c r="BG207" s="36" t="e">
        <f t="shared" si="90"/>
        <v>#REF!</v>
      </c>
      <c r="BH207" s="36" t="e">
        <f t="shared" si="91"/>
        <v>#REF!</v>
      </c>
      <c r="BI207" s="36" t="e">
        <f t="shared" si="92"/>
        <v>#REF!</v>
      </c>
      <c r="BJ207" s="36" t="e">
        <f t="shared" si="93"/>
        <v>#REF!</v>
      </c>
      <c r="BK207" s="36" t="e">
        <f t="shared" si="94"/>
        <v>#REF!</v>
      </c>
      <c r="BL207" s="36" t="e">
        <f t="shared" si="95"/>
        <v>#REF!</v>
      </c>
      <c r="BM207" s="36" t="e">
        <f t="shared" si="96"/>
        <v>#REF!</v>
      </c>
      <c r="BN207" s="36" t="e">
        <f t="shared" si="97"/>
        <v>#REF!</v>
      </c>
      <c r="BO207" s="36" t="e">
        <f t="shared" si="98"/>
        <v>#REF!</v>
      </c>
      <c r="BP207" s="36" t="e">
        <f t="shared" si="99"/>
        <v>#REF!</v>
      </c>
      <c r="BQ207" s="36" t="e">
        <f t="shared" si="100"/>
        <v>#REF!</v>
      </c>
      <c r="BR207" s="36" t="e">
        <f t="shared" si="101"/>
        <v>#REF!</v>
      </c>
      <c r="BS207" s="36" t="e">
        <f t="shared" si="102"/>
        <v>#REF!</v>
      </c>
      <c r="BT207" s="36" t="e">
        <f t="shared" si="103"/>
        <v>#REF!</v>
      </c>
      <c r="BU207" s="36" t="e">
        <f t="shared" si="104"/>
        <v>#REF!</v>
      </c>
      <c r="BV207" s="36" t="e">
        <f t="shared" si="105"/>
        <v>#REF!</v>
      </c>
      <c r="BW207" s="36" t="e">
        <f t="shared" si="106"/>
        <v>#REF!</v>
      </c>
      <c r="BX207" s="36" t="e">
        <f t="shared" si="107"/>
        <v>#REF!</v>
      </c>
    </row>
    <row r="208" spans="1:76" s="36" customFormat="1" ht="13.95" customHeight="1" thickBot="1">
      <c r="A208" s="81" t="s">
        <v>1405</v>
      </c>
      <c r="B208" s="26">
        <v>1</v>
      </c>
      <c r="C208" s="61" t="s">
        <v>93</v>
      </c>
      <c r="D208" s="62" t="s">
        <v>111</v>
      </c>
      <c r="E208" s="62"/>
      <c r="F208" s="72"/>
      <c r="G208" s="72"/>
      <c r="H208" s="72"/>
      <c r="I208" s="72"/>
      <c r="J208" s="72"/>
      <c r="K208" s="72">
        <v>1</v>
      </c>
      <c r="L208" s="126"/>
      <c r="M208" s="65" t="e">
        <f>#REF!</f>
        <v>#REF!</v>
      </c>
      <c r="N208" s="65" t="e">
        <f>#REF!</f>
        <v>#REF!</v>
      </c>
      <c r="O208" s="65" t="e">
        <f>#REF!</f>
        <v>#REF!</v>
      </c>
      <c r="P208" s="65" t="e">
        <f>#REF!</f>
        <v>#REF!</v>
      </c>
      <c r="Q208" s="65" t="e">
        <f>#REF!</f>
        <v>#REF!</v>
      </c>
      <c r="R208" s="65" t="e">
        <f>#REF!</f>
        <v>#REF!</v>
      </c>
      <c r="S208" s="65" t="e">
        <f>#REF!</f>
        <v>#REF!</v>
      </c>
      <c r="T208" s="65" t="e">
        <f>#REF!</f>
        <v>#REF!</v>
      </c>
      <c r="U208" s="65" t="e">
        <f>#REF!</f>
        <v>#REF!</v>
      </c>
      <c r="V208" s="65" t="e">
        <f>#REF!</f>
        <v>#REF!</v>
      </c>
      <c r="W208" s="65" t="e">
        <f>#REF!</f>
        <v>#REF!</v>
      </c>
      <c r="X208" s="65" t="e">
        <f>#REF!</f>
        <v>#REF!</v>
      </c>
      <c r="Y208" s="65" t="e">
        <f>#REF!</f>
        <v>#REF!</v>
      </c>
      <c r="Z208" s="65" t="e">
        <f>#REF!</f>
        <v>#REF!</v>
      </c>
      <c r="AA208" s="65" t="e">
        <f>#REF!</f>
        <v>#REF!</v>
      </c>
      <c r="AB208" s="65" t="e">
        <f>#REF!</f>
        <v>#REF!</v>
      </c>
      <c r="AC208" s="76">
        <v>37.5</v>
      </c>
      <c r="AD208" s="106" t="e">
        <f t="shared" si="86"/>
        <v>#REF!</v>
      </c>
      <c r="AE208" s="91">
        <v>2.7</v>
      </c>
      <c r="AF208" s="88">
        <v>3.1</v>
      </c>
      <c r="AG208" s="89" t="e">
        <f t="shared" si="87"/>
        <v>#REF!</v>
      </c>
      <c r="AH208" s="36" t="e">
        <f t="shared" si="108"/>
        <v>#REF!</v>
      </c>
      <c r="AI208" s="36">
        <f>VLOOKUP(A208,'base vis'!C:I,7,0)</f>
        <v>0</v>
      </c>
      <c r="AJ208" s="36">
        <f>VLOOKUP($A208,'base vis'!C:J,8,0)</f>
        <v>0</v>
      </c>
      <c r="AK208" s="36">
        <f>VLOOKUP($A208,'base vis'!C:K,9,0)</f>
        <v>0</v>
      </c>
      <c r="AL208" s="36">
        <f>VLOOKUP($A208,'base vis'!C:L,10,0)</f>
        <v>1</v>
      </c>
      <c r="AM208" s="36">
        <f>VLOOKUP($A208,'base vis'!C:M,11,0)</f>
        <v>0</v>
      </c>
      <c r="AN208" s="36">
        <f>VLOOKUP($A208,'base vis'!C:N,12,0)</f>
        <v>0</v>
      </c>
      <c r="AO208" s="36">
        <f>VLOOKUP($A208,'base vis'!C:O,13,0)</f>
        <v>0</v>
      </c>
      <c r="AP208" s="36">
        <f>VLOOKUP($A208,'base vis'!C:P,14,0)</f>
        <v>0</v>
      </c>
      <c r="AQ208" s="36">
        <f>VLOOKUP($A208,'base vis'!C:Q,15,0)</f>
        <v>0</v>
      </c>
      <c r="AR208" s="36">
        <f>VLOOKUP($A208,'base vis'!C:R,16,0)</f>
        <v>0</v>
      </c>
      <c r="AS208" s="36">
        <f>VLOOKUP($A208,'base vis'!C:S,17,0)</f>
        <v>0</v>
      </c>
      <c r="AT208" s="36">
        <f>VLOOKUP($A208,'base vis'!C:T,18,0)</f>
        <v>0</v>
      </c>
      <c r="AU208" s="36">
        <f>VLOOKUP($A208,'base vis'!C:U,19,0)</f>
        <v>0</v>
      </c>
      <c r="AV208" s="36">
        <f>VLOOKUP($A208,'base vis'!C:V,20,0)</f>
        <v>0</v>
      </c>
      <c r="AW208" s="36">
        <f>VLOOKUP($A208,'base vis'!C:W,21,0)</f>
        <v>0</v>
      </c>
      <c r="AX208" s="36">
        <f>VLOOKUP($A208,'base vis'!C:X,22,0)</f>
        <v>0</v>
      </c>
      <c r="AY208" s="36">
        <f>VLOOKUP($A208,'base vis'!C:Y,23,0)</f>
        <v>0</v>
      </c>
      <c r="AZ208" s="36">
        <f>VLOOKUP($A208,'base vis'!C:E,3,0)</f>
        <v>0</v>
      </c>
      <c r="BA208" s="36">
        <f>VLOOKUP($A208,'base vis'!C:F,4,0)</f>
        <v>1</v>
      </c>
      <c r="BB208" s="36">
        <f>VLOOKUP($A208,'base vis'!C:G,5,0)</f>
        <v>0</v>
      </c>
      <c r="BC208" s="36">
        <f>VLOOKUP($A208,'base vis'!C:H,6,0)</f>
        <v>0</v>
      </c>
      <c r="BD208" s="36" t="e">
        <f t="shared" si="85"/>
        <v>#REF!</v>
      </c>
      <c r="BE208" s="36" t="e">
        <f t="shared" si="88"/>
        <v>#REF!</v>
      </c>
      <c r="BF208" s="36" t="e">
        <f t="shared" si="89"/>
        <v>#REF!</v>
      </c>
      <c r="BG208" s="36" t="e">
        <f t="shared" si="90"/>
        <v>#REF!</v>
      </c>
      <c r="BH208" s="36" t="e">
        <f t="shared" si="91"/>
        <v>#REF!</v>
      </c>
      <c r="BI208" s="36" t="e">
        <f t="shared" si="92"/>
        <v>#REF!</v>
      </c>
      <c r="BJ208" s="36" t="e">
        <f t="shared" si="93"/>
        <v>#REF!</v>
      </c>
      <c r="BK208" s="36" t="e">
        <f t="shared" si="94"/>
        <v>#REF!</v>
      </c>
      <c r="BL208" s="36" t="e">
        <f t="shared" si="95"/>
        <v>#REF!</v>
      </c>
      <c r="BM208" s="36" t="e">
        <f t="shared" si="96"/>
        <v>#REF!</v>
      </c>
      <c r="BN208" s="36" t="e">
        <f t="shared" si="97"/>
        <v>#REF!</v>
      </c>
      <c r="BO208" s="36" t="e">
        <f t="shared" si="98"/>
        <v>#REF!</v>
      </c>
      <c r="BP208" s="36" t="e">
        <f t="shared" si="99"/>
        <v>#REF!</v>
      </c>
      <c r="BQ208" s="36" t="e">
        <f t="shared" si="100"/>
        <v>#REF!</v>
      </c>
      <c r="BR208" s="36" t="e">
        <f t="shared" si="101"/>
        <v>#REF!</v>
      </c>
      <c r="BS208" s="36" t="e">
        <f t="shared" si="102"/>
        <v>#REF!</v>
      </c>
      <c r="BT208" s="36" t="e">
        <f t="shared" si="103"/>
        <v>#REF!</v>
      </c>
      <c r="BU208" s="36" t="e">
        <f t="shared" si="104"/>
        <v>#REF!</v>
      </c>
      <c r="BV208" s="36" t="e">
        <f t="shared" si="105"/>
        <v>#REF!</v>
      </c>
      <c r="BW208" s="36" t="e">
        <f t="shared" si="106"/>
        <v>#REF!</v>
      </c>
      <c r="BX208" s="36" t="e">
        <f t="shared" si="107"/>
        <v>#REF!</v>
      </c>
    </row>
    <row r="209" spans="1:76" s="36" customFormat="1" ht="13.95" customHeight="1" thickBot="1">
      <c r="A209" s="81" t="s">
        <v>1406</v>
      </c>
      <c r="B209" s="26">
        <v>1</v>
      </c>
      <c r="C209" s="61" t="s">
        <v>92</v>
      </c>
      <c r="D209" s="62" t="s">
        <v>111</v>
      </c>
      <c r="E209" s="62"/>
      <c r="F209" s="72"/>
      <c r="G209" s="72"/>
      <c r="H209" s="72"/>
      <c r="I209" s="72"/>
      <c r="J209" s="72">
        <v>1</v>
      </c>
      <c r="K209" s="72"/>
      <c r="L209" s="126"/>
      <c r="M209" s="65" t="e">
        <f>#REF!</f>
        <v>#REF!</v>
      </c>
      <c r="N209" s="65" t="e">
        <f>#REF!</f>
        <v>#REF!</v>
      </c>
      <c r="O209" s="65" t="e">
        <f>#REF!</f>
        <v>#REF!</v>
      </c>
      <c r="P209" s="65" t="e">
        <f>#REF!</f>
        <v>#REF!</v>
      </c>
      <c r="Q209" s="65" t="e">
        <f>#REF!</f>
        <v>#REF!</v>
      </c>
      <c r="R209" s="65" t="e">
        <f>#REF!</f>
        <v>#REF!</v>
      </c>
      <c r="S209" s="65" t="e">
        <f>#REF!</f>
        <v>#REF!</v>
      </c>
      <c r="T209" s="65" t="e">
        <f>#REF!</f>
        <v>#REF!</v>
      </c>
      <c r="U209" s="65" t="e">
        <f>#REF!</f>
        <v>#REF!</v>
      </c>
      <c r="V209" s="65" t="e">
        <f>#REF!</f>
        <v>#REF!</v>
      </c>
      <c r="W209" s="65" t="e">
        <f>#REF!</f>
        <v>#REF!</v>
      </c>
      <c r="X209" s="65" t="e">
        <f>#REF!</f>
        <v>#REF!</v>
      </c>
      <c r="Y209" s="65" t="e">
        <f>#REF!</f>
        <v>#REF!</v>
      </c>
      <c r="Z209" s="65" t="e">
        <f>#REF!</f>
        <v>#REF!</v>
      </c>
      <c r="AA209" s="65" t="e">
        <f>#REF!</f>
        <v>#REF!</v>
      </c>
      <c r="AB209" s="65" t="e">
        <f>#REF!</f>
        <v>#REF!</v>
      </c>
      <c r="AC209" s="76">
        <v>42.5</v>
      </c>
      <c r="AD209" s="106" t="e">
        <f t="shared" si="86"/>
        <v>#REF!</v>
      </c>
      <c r="AE209" s="91">
        <v>2.39</v>
      </c>
      <c r="AF209" s="88">
        <v>2.9</v>
      </c>
      <c r="AG209" s="89" t="e">
        <f t="shared" si="87"/>
        <v>#REF!</v>
      </c>
      <c r="AH209" s="36" t="e">
        <f t="shared" si="108"/>
        <v>#REF!</v>
      </c>
      <c r="AI209" s="36">
        <f>VLOOKUP(A209,'base vis'!C:I,7,0)</f>
        <v>0</v>
      </c>
      <c r="AJ209" s="36">
        <f>VLOOKUP($A209,'base vis'!C:J,8,0)</f>
        <v>0</v>
      </c>
      <c r="AK209" s="36">
        <f>VLOOKUP($A209,'base vis'!C:K,9,0)</f>
        <v>0</v>
      </c>
      <c r="AL209" s="36">
        <f>VLOOKUP($A209,'base vis'!C:L,10,0)</f>
        <v>0</v>
      </c>
      <c r="AM209" s="36">
        <f>VLOOKUP($A209,'base vis'!C:M,11,0)</f>
        <v>0</v>
      </c>
      <c r="AN209" s="36">
        <f>VLOOKUP($A209,'base vis'!C:N,12,0)</f>
        <v>0</v>
      </c>
      <c r="AO209" s="36">
        <f>VLOOKUP($A209,'base vis'!C:O,13,0)</f>
        <v>0</v>
      </c>
      <c r="AP209" s="36">
        <f>VLOOKUP($A209,'base vis'!C:P,14,0)</f>
        <v>1</v>
      </c>
      <c r="AQ209" s="36">
        <f>VLOOKUP($A209,'base vis'!C:Q,15,0)</f>
        <v>0</v>
      </c>
      <c r="AR209" s="36">
        <f>VLOOKUP($A209,'base vis'!C:R,16,0)</f>
        <v>0</v>
      </c>
      <c r="AS209" s="36">
        <f>VLOOKUP($A209,'base vis'!C:S,17,0)</f>
        <v>0</v>
      </c>
      <c r="AT209" s="36">
        <f>VLOOKUP($A209,'base vis'!C:T,18,0)</f>
        <v>0</v>
      </c>
      <c r="AU209" s="36">
        <f>VLOOKUP($A209,'base vis'!C:U,19,0)</f>
        <v>0</v>
      </c>
      <c r="AV209" s="36">
        <f>VLOOKUP($A209,'base vis'!C:V,20,0)</f>
        <v>0</v>
      </c>
      <c r="AW209" s="36">
        <f>VLOOKUP($A209,'base vis'!C:W,21,0)</f>
        <v>0</v>
      </c>
      <c r="AX209" s="36">
        <f>VLOOKUP($A209,'base vis'!C:X,22,0)</f>
        <v>0</v>
      </c>
      <c r="AY209" s="36">
        <f>VLOOKUP($A209,'base vis'!C:Y,23,0)</f>
        <v>0</v>
      </c>
      <c r="AZ209" s="36">
        <f>VLOOKUP($A209,'base vis'!C:E,3,0)</f>
        <v>0</v>
      </c>
      <c r="BA209" s="36">
        <f>VLOOKUP($A209,'base vis'!C:F,4,0)</f>
        <v>2</v>
      </c>
      <c r="BB209" s="36">
        <f>VLOOKUP($A209,'base vis'!C:G,5,0)</f>
        <v>0</v>
      </c>
      <c r="BC209" s="36">
        <f>VLOOKUP($A209,'base vis'!C:H,6,0)</f>
        <v>0</v>
      </c>
      <c r="BD209" s="36" t="e">
        <f t="shared" si="85"/>
        <v>#REF!</v>
      </c>
      <c r="BE209" s="36" t="e">
        <f t="shared" si="88"/>
        <v>#REF!</v>
      </c>
      <c r="BF209" s="36" t="e">
        <f t="shared" si="89"/>
        <v>#REF!</v>
      </c>
      <c r="BG209" s="36" t="e">
        <f t="shared" si="90"/>
        <v>#REF!</v>
      </c>
      <c r="BH209" s="36" t="e">
        <f t="shared" si="91"/>
        <v>#REF!</v>
      </c>
      <c r="BI209" s="36" t="e">
        <f t="shared" si="92"/>
        <v>#REF!</v>
      </c>
      <c r="BJ209" s="36" t="e">
        <f t="shared" si="93"/>
        <v>#REF!</v>
      </c>
      <c r="BK209" s="36" t="e">
        <f t="shared" si="94"/>
        <v>#REF!</v>
      </c>
      <c r="BL209" s="36" t="e">
        <f t="shared" si="95"/>
        <v>#REF!</v>
      </c>
      <c r="BM209" s="36" t="e">
        <f t="shared" si="96"/>
        <v>#REF!</v>
      </c>
      <c r="BN209" s="36" t="e">
        <f t="shared" si="97"/>
        <v>#REF!</v>
      </c>
      <c r="BO209" s="36" t="e">
        <f t="shared" si="98"/>
        <v>#REF!</v>
      </c>
      <c r="BP209" s="36" t="e">
        <f t="shared" si="99"/>
        <v>#REF!</v>
      </c>
      <c r="BQ209" s="36" t="e">
        <f t="shared" si="100"/>
        <v>#REF!</v>
      </c>
      <c r="BR209" s="36" t="e">
        <f t="shared" si="101"/>
        <v>#REF!</v>
      </c>
      <c r="BS209" s="36" t="e">
        <f t="shared" si="102"/>
        <v>#REF!</v>
      </c>
      <c r="BT209" s="36" t="e">
        <f t="shared" si="103"/>
        <v>#REF!</v>
      </c>
      <c r="BU209" s="36" t="e">
        <f t="shared" si="104"/>
        <v>#REF!</v>
      </c>
      <c r="BV209" s="36" t="e">
        <f t="shared" si="105"/>
        <v>#REF!</v>
      </c>
      <c r="BW209" s="36" t="e">
        <f t="shared" si="106"/>
        <v>#REF!</v>
      </c>
      <c r="BX209" s="36" t="e">
        <f t="shared" si="107"/>
        <v>#REF!</v>
      </c>
    </row>
    <row r="210" spans="1:76" s="36" customFormat="1" ht="13.95" customHeight="1" thickBot="1">
      <c r="A210" s="81" t="s">
        <v>1407</v>
      </c>
      <c r="B210" s="26">
        <v>1</v>
      </c>
      <c r="C210" s="61" t="s">
        <v>94</v>
      </c>
      <c r="D210" s="62" t="s">
        <v>111</v>
      </c>
      <c r="E210" s="62"/>
      <c r="F210" s="72"/>
      <c r="G210" s="72"/>
      <c r="H210" s="72"/>
      <c r="I210" s="72"/>
      <c r="J210" s="72"/>
      <c r="K210" s="72"/>
      <c r="L210" s="126">
        <v>1</v>
      </c>
      <c r="M210" s="65" t="e">
        <f>#REF!</f>
        <v>#REF!</v>
      </c>
      <c r="N210" s="65" t="e">
        <f>#REF!</f>
        <v>#REF!</v>
      </c>
      <c r="O210" s="65" t="e">
        <f>#REF!</f>
        <v>#REF!</v>
      </c>
      <c r="P210" s="65" t="e">
        <f>#REF!</f>
        <v>#REF!</v>
      </c>
      <c r="Q210" s="65" t="e">
        <f>#REF!</f>
        <v>#REF!</v>
      </c>
      <c r="R210" s="65" t="e">
        <f>#REF!</f>
        <v>#REF!</v>
      </c>
      <c r="S210" s="65" t="e">
        <f>#REF!</f>
        <v>#REF!</v>
      </c>
      <c r="T210" s="65" t="e">
        <f>#REF!</f>
        <v>#REF!</v>
      </c>
      <c r="U210" s="65" t="e">
        <f>#REF!</f>
        <v>#REF!</v>
      </c>
      <c r="V210" s="65" t="e">
        <f>#REF!</f>
        <v>#REF!</v>
      </c>
      <c r="W210" s="65" t="e">
        <f>#REF!</f>
        <v>#REF!</v>
      </c>
      <c r="X210" s="65" t="e">
        <f>#REF!</f>
        <v>#REF!</v>
      </c>
      <c r="Y210" s="65" t="e">
        <f>#REF!</f>
        <v>#REF!</v>
      </c>
      <c r="Z210" s="65" t="e">
        <f>#REF!</f>
        <v>#REF!</v>
      </c>
      <c r="AA210" s="65" t="e">
        <f>#REF!</f>
        <v>#REF!</v>
      </c>
      <c r="AB210" s="65" t="e">
        <f>#REF!</f>
        <v>#REF!</v>
      </c>
      <c r="AC210" s="76">
        <v>62.5</v>
      </c>
      <c r="AD210" s="106" t="e">
        <f t="shared" si="86"/>
        <v>#REF!</v>
      </c>
      <c r="AE210" s="91">
        <v>3.62</v>
      </c>
      <c r="AF210" s="88">
        <v>4</v>
      </c>
      <c r="AG210" s="89" t="e">
        <f t="shared" si="87"/>
        <v>#REF!</v>
      </c>
      <c r="AH210" s="36" t="e">
        <f t="shared" si="108"/>
        <v>#REF!</v>
      </c>
      <c r="AI210" s="36">
        <f>VLOOKUP(A210,'base vis'!C:I,7,0)</f>
        <v>0</v>
      </c>
      <c r="AJ210" s="36">
        <f>VLOOKUP($A210,'base vis'!C:J,8,0)</f>
        <v>0</v>
      </c>
      <c r="AK210" s="36">
        <f>VLOOKUP($A210,'base vis'!C:K,9,0)</f>
        <v>0</v>
      </c>
      <c r="AL210" s="36">
        <f>VLOOKUP($A210,'base vis'!C:L,10,0)</f>
        <v>0</v>
      </c>
      <c r="AM210" s="36">
        <f>VLOOKUP($A210,'base vis'!C:M,11,0)</f>
        <v>0</v>
      </c>
      <c r="AN210" s="36">
        <f>VLOOKUP($A210,'base vis'!C:N,12,0)</f>
        <v>0</v>
      </c>
      <c r="AO210" s="36">
        <f>VLOOKUP($A210,'base vis'!C:O,13,0)</f>
        <v>0</v>
      </c>
      <c r="AP210" s="36">
        <f>VLOOKUP($A210,'base vis'!C:P,14,0)</f>
        <v>1</v>
      </c>
      <c r="AQ210" s="36">
        <f>VLOOKUP($A210,'base vis'!C:Q,15,0)</f>
        <v>0</v>
      </c>
      <c r="AR210" s="36">
        <f>VLOOKUP($A210,'base vis'!C:R,16,0)</f>
        <v>0</v>
      </c>
      <c r="AS210" s="36">
        <f>VLOOKUP($A210,'base vis'!C:S,17,0)</f>
        <v>0</v>
      </c>
      <c r="AT210" s="36">
        <f>VLOOKUP($A210,'base vis'!C:T,18,0)</f>
        <v>0</v>
      </c>
      <c r="AU210" s="36">
        <f>VLOOKUP($A210,'base vis'!C:U,19,0)</f>
        <v>0</v>
      </c>
      <c r="AV210" s="36">
        <f>VLOOKUP($A210,'base vis'!C:V,20,0)</f>
        <v>0</v>
      </c>
      <c r="AW210" s="36">
        <f>VLOOKUP($A210,'base vis'!C:W,21,0)</f>
        <v>0</v>
      </c>
      <c r="AX210" s="36">
        <f>VLOOKUP($A210,'base vis'!C:X,22,0)</f>
        <v>0</v>
      </c>
      <c r="AY210" s="36">
        <f>VLOOKUP($A210,'base vis'!C:Y,23,0)</f>
        <v>0</v>
      </c>
      <c r="AZ210" s="36">
        <f>VLOOKUP($A210,'base vis'!C:E,3,0)</f>
        <v>0</v>
      </c>
      <c r="BA210" s="36">
        <f>VLOOKUP($A210,'base vis'!C:F,4,0)</f>
        <v>2</v>
      </c>
      <c r="BB210" s="36">
        <f>VLOOKUP($A210,'base vis'!C:G,5,0)</f>
        <v>0</v>
      </c>
      <c r="BC210" s="36">
        <f>VLOOKUP($A210,'base vis'!C:H,6,0)</f>
        <v>0</v>
      </c>
      <c r="BD210" s="36" t="e">
        <f t="shared" si="85"/>
        <v>#REF!</v>
      </c>
      <c r="BE210" s="36" t="e">
        <f t="shared" si="88"/>
        <v>#REF!</v>
      </c>
      <c r="BF210" s="36" t="e">
        <f t="shared" si="89"/>
        <v>#REF!</v>
      </c>
      <c r="BG210" s="36" t="e">
        <f t="shared" si="90"/>
        <v>#REF!</v>
      </c>
      <c r="BH210" s="36" t="e">
        <f t="shared" si="91"/>
        <v>#REF!</v>
      </c>
      <c r="BI210" s="36" t="e">
        <f t="shared" si="92"/>
        <v>#REF!</v>
      </c>
      <c r="BJ210" s="36" t="e">
        <f t="shared" si="93"/>
        <v>#REF!</v>
      </c>
      <c r="BK210" s="36" t="e">
        <f t="shared" si="94"/>
        <v>#REF!</v>
      </c>
      <c r="BL210" s="36" t="e">
        <f t="shared" si="95"/>
        <v>#REF!</v>
      </c>
      <c r="BM210" s="36" t="e">
        <f t="shared" si="96"/>
        <v>#REF!</v>
      </c>
      <c r="BN210" s="36" t="e">
        <f t="shared" si="97"/>
        <v>#REF!</v>
      </c>
      <c r="BO210" s="36" t="e">
        <f t="shared" si="98"/>
        <v>#REF!</v>
      </c>
      <c r="BP210" s="36" t="e">
        <f t="shared" si="99"/>
        <v>#REF!</v>
      </c>
      <c r="BQ210" s="36" t="e">
        <f t="shared" si="100"/>
        <v>#REF!</v>
      </c>
      <c r="BR210" s="36" t="e">
        <f t="shared" si="101"/>
        <v>#REF!</v>
      </c>
      <c r="BS210" s="36" t="e">
        <f t="shared" si="102"/>
        <v>#REF!</v>
      </c>
      <c r="BT210" s="36" t="e">
        <f t="shared" si="103"/>
        <v>#REF!</v>
      </c>
      <c r="BU210" s="36" t="e">
        <f t="shared" si="104"/>
        <v>#REF!</v>
      </c>
      <c r="BV210" s="36" t="e">
        <f t="shared" si="105"/>
        <v>#REF!</v>
      </c>
      <c r="BW210" s="36" t="e">
        <f t="shared" si="106"/>
        <v>#REF!</v>
      </c>
      <c r="BX210" s="36" t="e">
        <f t="shared" si="107"/>
        <v>#REF!</v>
      </c>
    </row>
    <row r="211" spans="1:76" s="36" customFormat="1" ht="13.95" customHeight="1" thickBot="1">
      <c r="A211" s="81" t="s">
        <v>1408</v>
      </c>
      <c r="B211" s="26">
        <v>1</v>
      </c>
      <c r="C211" s="61" t="s">
        <v>94</v>
      </c>
      <c r="D211" s="62" t="s">
        <v>111</v>
      </c>
      <c r="E211" s="62"/>
      <c r="F211" s="72"/>
      <c r="G211" s="72"/>
      <c r="H211" s="72"/>
      <c r="I211" s="72"/>
      <c r="J211" s="72"/>
      <c r="K211" s="72"/>
      <c r="L211" s="126">
        <v>1</v>
      </c>
      <c r="M211" s="65" t="e">
        <f>#REF!</f>
        <v>#REF!</v>
      </c>
      <c r="N211" s="65" t="e">
        <f>#REF!</f>
        <v>#REF!</v>
      </c>
      <c r="O211" s="65" t="e">
        <f>#REF!</f>
        <v>#REF!</v>
      </c>
      <c r="P211" s="65" t="e">
        <f>#REF!</f>
        <v>#REF!</v>
      </c>
      <c r="Q211" s="65" t="e">
        <f>#REF!</f>
        <v>#REF!</v>
      </c>
      <c r="R211" s="65" t="e">
        <f>#REF!</f>
        <v>#REF!</v>
      </c>
      <c r="S211" s="65" t="e">
        <f>#REF!</f>
        <v>#REF!</v>
      </c>
      <c r="T211" s="65" t="e">
        <f>#REF!</f>
        <v>#REF!</v>
      </c>
      <c r="U211" s="65" t="e">
        <f>#REF!</f>
        <v>#REF!</v>
      </c>
      <c r="V211" s="65" t="e">
        <f>#REF!</f>
        <v>#REF!</v>
      </c>
      <c r="W211" s="65" t="e">
        <f>#REF!</f>
        <v>#REF!</v>
      </c>
      <c r="X211" s="65" t="e">
        <f>#REF!</f>
        <v>#REF!</v>
      </c>
      <c r="Y211" s="65" t="e">
        <f>#REF!</f>
        <v>#REF!</v>
      </c>
      <c r="Z211" s="65" t="e">
        <f>#REF!</f>
        <v>#REF!</v>
      </c>
      <c r="AA211" s="65" t="e">
        <f>#REF!</f>
        <v>#REF!</v>
      </c>
      <c r="AB211" s="65" t="e">
        <f>#REF!</f>
        <v>#REF!</v>
      </c>
      <c r="AC211" s="76">
        <v>67.5</v>
      </c>
      <c r="AD211" s="106" t="e">
        <f t="shared" si="86"/>
        <v>#REF!</v>
      </c>
      <c r="AE211" s="91">
        <v>6.7</v>
      </c>
      <c r="AF211" s="88">
        <v>7.4700000000000006</v>
      </c>
      <c r="AG211" s="89" t="e">
        <f t="shared" si="87"/>
        <v>#REF!</v>
      </c>
      <c r="AH211" s="36" t="e">
        <f t="shared" si="108"/>
        <v>#REF!</v>
      </c>
      <c r="AI211" s="36">
        <f>VLOOKUP(A211,'base vis'!C:I,7,0)</f>
        <v>0</v>
      </c>
      <c r="AJ211" s="36">
        <f>VLOOKUP($A211,'base vis'!C:J,8,0)</f>
        <v>0</v>
      </c>
      <c r="AK211" s="36">
        <f>VLOOKUP($A211,'base vis'!C:K,9,0)</f>
        <v>0</v>
      </c>
      <c r="AL211" s="36">
        <f>VLOOKUP($A211,'base vis'!C:L,10,0)</f>
        <v>0</v>
      </c>
      <c r="AM211" s="36">
        <f>VLOOKUP($A211,'base vis'!C:M,11,0)</f>
        <v>0</v>
      </c>
      <c r="AN211" s="36">
        <f>VLOOKUP($A211,'base vis'!C:N,12,0)</f>
        <v>0</v>
      </c>
      <c r="AO211" s="36">
        <f>VLOOKUP($A211,'base vis'!C:O,13,0)</f>
        <v>0</v>
      </c>
      <c r="AP211" s="36">
        <f>VLOOKUP($A211,'base vis'!C:P,14,0)</f>
        <v>0</v>
      </c>
      <c r="AQ211" s="36">
        <f>VLOOKUP($A211,'base vis'!C:Q,15,0)</f>
        <v>0</v>
      </c>
      <c r="AR211" s="36">
        <f>VLOOKUP($A211,'base vis'!C:R,16,0)</f>
        <v>0</v>
      </c>
      <c r="AS211" s="36">
        <f>VLOOKUP($A211,'base vis'!C:S,17,0)</f>
        <v>0</v>
      </c>
      <c r="AT211" s="36">
        <f>VLOOKUP($A211,'base vis'!C:T,18,0)</f>
        <v>0</v>
      </c>
      <c r="AU211" s="36">
        <f>VLOOKUP($A211,'base vis'!C:U,19,0)</f>
        <v>0</v>
      </c>
      <c r="AV211" s="36">
        <f>VLOOKUP($A211,'base vis'!C:V,20,0)</f>
        <v>0</v>
      </c>
      <c r="AW211" s="36">
        <f>VLOOKUP($A211,'base vis'!C:W,21,0)</f>
        <v>0</v>
      </c>
      <c r="AX211" s="36">
        <f>VLOOKUP($A211,'base vis'!C:X,22,0)</f>
        <v>0</v>
      </c>
      <c r="AY211" s="36">
        <f>VLOOKUP($A211,'base vis'!C:Y,23,0)</f>
        <v>0</v>
      </c>
      <c r="AZ211" s="36">
        <f>VLOOKUP($A211,'base vis'!C:E,3,0)</f>
        <v>0</v>
      </c>
      <c r="BA211" s="36">
        <f>VLOOKUP($A211,'base vis'!C:F,4,0)</f>
        <v>0</v>
      </c>
      <c r="BB211" s="36">
        <f>VLOOKUP($A211,'base vis'!C:G,5,0)</f>
        <v>6</v>
      </c>
      <c r="BC211" s="36">
        <f>VLOOKUP($A211,'base vis'!C:H,6,0)</f>
        <v>0</v>
      </c>
      <c r="BD211" s="36" t="e">
        <f t="shared" si="85"/>
        <v>#REF!</v>
      </c>
      <c r="BE211" s="36" t="e">
        <f t="shared" si="88"/>
        <v>#REF!</v>
      </c>
      <c r="BF211" s="36" t="e">
        <f t="shared" si="89"/>
        <v>#REF!</v>
      </c>
      <c r="BG211" s="36" t="e">
        <f t="shared" si="90"/>
        <v>#REF!</v>
      </c>
      <c r="BH211" s="36" t="e">
        <f t="shared" si="91"/>
        <v>#REF!</v>
      </c>
      <c r="BI211" s="36" t="e">
        <f t="shared" si="92"/>
        <v>#REF!</v>
      </c>
      <c r="BJ211" s="36" t="e">
        <f t="shared" si="93"/>
        <v>#REF!</v>
      </c>
      <c r="BK211" s="36" t="e">
        <f t="shared" si="94"/>
        <v>#REF!</v>
      </c>
      <c r="BL211" s="36" t="e">
        <f t="shared" si="95"/>
        <v>#REF!</v>
      </c>
      <c r="BM211" s="36" t="e">
        <f t="shared" si="96"/>
        <v>#REF!</v>
      </c>
      <c r="BN211" s="36" t="e">
        <f t="shared" si="97"/>
        <v>#REF!</v>
      </c>
      <c r="BO211" s="36" t="e">
        <f t="shared" si="98"/>
        <v>#REF!</v>
      </c>
      <c r="BP211" s="36" t="e">
        <f t="shared" si="99"/>
        <v>#REF!</v>
      </c>
      <c r="BQ211" s="36" t="e">
        <f t="shared" si="100"/>
        <v>#REF!</v>
      </c>
      <c r="BR211" s="36" t="e">
        <f t="shared" si="101"/>
        <v>#REF!</v>
      </c>
      <c r="BS211" s="36" t="e">
        <f t="shared" si="102"/>
        <v>#REF!</v>
      </c>
      <c r="BT211" s="36" t="e">
        <f t="shared" si="103"/>
        <v>#REF!</v>
      </c>
      <c r="BU211" s="36" t="e">
        <f t="shared" si="104"/>
        <v>#REF!</v>
      </c>
      <c r="BV211" s="36" t="e">
        <f t="shared" si="105"/>
        <v>#REF!</v>
      </c>
      <c r="BW211" s="36" t="e">
        <f t="shared" si="106"/>
        <v>#REF!</v>
      </c>
      <c r="BX211" s="36" t="e">
        <f t="shared" si="107"/>
        <v>#REF!</v>
      </c>
    </row>
    <row r="212" spans="1:76" s="36" customFormat="1" ht="13.95" customHeight="1" thickBot="1">
      <c r="A212" s="81" t="s">
        <v>1409</v>
      </c>
      <c r="B212" s="26">
        <v>1</v>
      </c>
      <c r="C212" s="61" t="s">
        <v>94</v>
      </c>
      <c r="D212" s="62" t="s">
        <v>111</v>
      </c>
      <c r="E212" s="62"/>
      <c r="F212" s="72"/>
      <c r="G212" s="72"/>
      <c r="H212" s="72"/>
      <c r="I212" s="72"/>
      <c r="J212" s="72"/>
      <c r="K212" s="72"/>
      <c r="L212" s="126">
        <v>1</v>
      </c>
      <c r="M212" s="65" t="e">
        <f>#REF!</f>
        <v>#REF!</v>
      </c>
      <c r="N212" s="65" t="e">
        <f>#REF!</f>
        <v>#REF!</v>
      </c>
      <c r="O212" s="65" t="e">
        <f>#REF!</f>
        <v>#REF!</v>
      </c>
      <c r="P212" s="65" t="e">
        <f>#REF!</f>
        <v>#REF!</v>
      </c>
      <c r="Q212" s="65" t="e">
        <f>#REF!</f>
        <v>#REF!</v>
      </c>
      <c r="R212" s="65" t="e">
        <f>#REF!</f>
        <v>#REF!</v>
      </c>
      <c r="S212" s="65" t="e">
        <f>#REF!</f>
        <v>#REF!</v>
      </c>
      <c r="T212" s="65" t="e">
        <f>#REF!</f>
        <v>#REF!</v>
      </c>
      <c r="U212" s="65" t="e">
        <f>#REF!</f>
        <v>#REF!</v>
      </c>
      <c r="V212" s="65" t="e">
        <f>#REF!</f>
        <v>#REF!</v>
      </c>
      <c r="W212" s="65" t="e">
        <f>#REF!</f>
        <v>#REF!</v>
      </c>
      <c r="X212" s="65" t="e">
        <f>#REF!</f>
        <v>#REF!</v>
      </c>
      <c r="Y212" s="65" t="e">
        <f>#REF!</f>
        <v>#REF!</v>
      </c>
      <c r="Z212" s="65" t="e">
        <f>#REF!</f>
        <v>#REF!</v>
      </c>
      <c r="AA212" s="65" t="e">
        <f>#REF!</f>
        <v>#REF!</v>
      </c>
      <c r="AB212" s="65" t="e">
        <f>#REF!</f>
        <v>#REF!</v>
      </c>
      <c r="AC212" s="76">
        <v>67.5</v>
      </c>
      <c r="AD212" s="106" t="e">
        <f t="shared" si="86"/>
        <v>#REF!</v>
      </c>
      <c r="AE212" s="91">
        <v>6.7</v>
      </c>
      <c r="AF212" s="88">
        <v>7.4700000000000006</v>
      </c>
      <c r="AG212" s="89" t="e">
        <f t="shared" si="87"/>
        <v>#REF!</v>
      </c>
      <c r="AH212" s="36" t="e">
        <f t="shared" si="108"/>
        <v>#REF!</v>
      </c>
      <c r="AI212" s="36">
        <f>VLOOKUP(A212,'base vis'!C:I,7,0)</f>
        <v>0</v>
      </c>
      <c r="AJ212" s="36">
        <f>VLOOKUP($A212,'base vis'!C:J,8,0)</f>
        <v>0</v>
      </c>
      <c r="AK212" s="36">
        <f>VLOOKUP($A212,'base vis'!C:K,9,0)</f>
        <v>0</v>
      </c>
      <c r="AL212" s="36">
        <f>VLOOKUP($A212,'base vis'!C:L,10,0)</f>
        <v>0</v>
      </c>
      <c r="AM212" s="36">
        <f>VLOOKUP($A212,'base vis'!C:M,11,0)</f>
        <v>0</v>
      </c>
      <c r="AN212" s="36">
        <f>VLOOKUP($A212,'base vis'!C:N,12,0)</f>
        <v>0</v>
      </c>
      <c r="AO212" s="36">
        <f>VLOOKUP($A212,'base vis'!C:O,13,0)</f>
        <v>0</v>
      </c>
      <c r="AP212" s="36">
        <f>VLOOKUP($A212,'base vis'!C:P,14,0)</f>
        <v>0</v>
      </c>
      <c r="AQ212" s="36">
        <f>VLOOKUP($A212,'base vis'!C:Q,15,0)</f>
        <v>0</v>
      </c>
      <c r="AR212" s="36">
        <f>VLOOKUP($A212,'base vis'!C:R,16,0)</f>
        <v>0</v>
      </c>
      <c r="AS212" s="36">
        <f>VLOOKUP($A212,'base vis'!C:S,17,0)</f>
        <v>0</v>
      </c>
      <c r="AT212" s="36">
        <f>VLOOKUP($A212,'base vis'!C:T,18,0)</f>
        <v>0</v>
      </c>
      <c r="AU212" s="36">
        <f>VLOOKUP($A212,'base vis'!C:U,19,0)</f>
        <v>0</v>
      </c>
      <c r="AV212" s="36">
        <f>VLOOKUP($A212,'base vis'!C:V,20,0)</f>
        <v>0</v>
      </c>
      <c r="AW212" s="36">
        <f>VLOOKUP($A212,'base vis'!C:W,21,0)</f>
        <v>0</v>
      </c>
      <c r="AX212" s="36">
        <f>VLOOKUP($A212,'base vis'!C:X,22,0)</f>
        <v>0</v>
      </c>
      <c r="AY212" s="36">
        <f>VLOOKUP($A212,'base vis'!C:Y,23,0)</f>
        <v>0</v>
      </c>
      <c r="AZ212" s="36">
        <f>VLOOKUP($A212,'base vis'!C:E,3,0)</f>
        <v>0</v>
      </c>
      <c r="BA212" s="36">
        <f>VLOOKUP($A212,'base vis'!C:F,4,0)</f>
        <v>0</v>
      </c>
      <c r="BB212" s="36">
        <f>VLOOKUP($A212,'base vis'!C:G,5,0)</f>
        <v>5</v>
      </c>
      <c r="BC212" s="36">
        <f>VLOOKUP($A212,'base vis'!C:H,6,0)</f>
        <v>0</v>
      </c>
      <c r="BD212" s="36" t="e">
        <f t="shared" si="85"/>
        <v>#REF!</v>
      </c>
      <c r="BE212" s="36" t="e">
        <f t="shared" si="88"/>
        <v>#REF!</v>
      </c>
      <c r="BF212" s="36" t="e">
        <f t="shared" si="89"/>
        <v>#REF!</v>
      </c>
      <c r="BG212" s="36" t="e">
        <f t="shared" si="90"/>
        <v>#REF!</v>
      </c>
      <c r="BH212" s="36" t="e">
        <f t="shared" si="91"/>
        <v>#REF!</v>
      </c>
      <c r="BI212" s="36" t="e">
        <f t="shared" si="92"/>
        <v>#REF!</v>
      </c>
      <c r="BJ212" s="36" t="e">
        <f t="shared" si="93"/>
        <v>#REF!</v>
      </c>
      <c r="BK212" s="36" t="e">
        <f t="shared" si="94"/>
        <v>#REF!</v>
      </c>
      <c r="BL212" s="36" t="e">
        <f t="shared" si="95"/>
        <v>#REF!</v>
      </c>
      <c r="BM212" s="36" t="e">
        <f t="shared" si="96"/>
        <v>#REF!</v>
      </c>
      <c r="BN212" s="36" t="e">
        <f t="shared" si="97"/>
        <v>#REF!</v>
      </c>
      <c r="BO212" s="36" t="e">
        <f t="shared" si="98"/>
        <v>#REF!</v>
      </c>
      <c r="BP212" s="36" t="e">
        <f t="shared" si="99"/>
        <v>#REF!</v>
      </c>
      <c r="BQ212" s="36" t="e">
        <f t="shared" si="100"/>
        <v>#REF!</v>
      </c>
      <c r="BR212" s="36" t="e">
        <f t="shared" si="101"/>
        <v>#REF!</v>
      </c>
      <c r="BS212" s="36" t="e">
        <f t="shared" si="102"/>
        <v>#REF!</v>
      </c>
      <c r="BT212" s="36" t="e">
        <f t="shared" si="103"/>
        <v>#REF!</v>
      </c>
      <c r="BU212" s="36" t="e">
        <f t="shared" si="104"/>
        <v>#REF!</v>
      </c>
      <c r="BV212" s="36" t="e">
        <f t="shared" si="105"/>
        <v>#REF!</v>
      </c>
      <c r="BW212" s="36" t="e">
        <f t="shared" si="106"/>
        <v>#REF!</v>
      </c>
      <c r="BX212" s="36" t="e">
        <f t="shared" si="107"/>
        <v>#REF!</v>
      </c>
    </row>
    <row r="213" spans="1:76" s="36" customFormat="1" ht="13.95" customHeight="1" thickBot="1">
      <c r="A213" s="81" t="s">
        <v>1410</v>
      </c>
      <c r="B213" s="26">
        <v>1</v>
      </c>
      <c r="C213" s="61" t="s">
        <v>94</v>
      </c>
      <c r="D213" s="62" t="s">
        <v>111</v>
      </c>
      <c r="E213" s="62"/>
      <c r="F213" s="72"/>
      <c r="G213" s="72"/>
      <c r="H213" s="72"/>
      <c r="I213" s="72"/>
      <c r="J213" s="72"/>
      <c r="K213" s="72"/>
      <c r="L213" s="126">
        <v>1</v>
      </c>
      <c r="M213" s="65" t="e">
        <f>#REF!</f>
        <v>#REF!</v>
      </c>
      <c r="N213" s="65" t="e">
        <f>#REF!</f>
        <v>#REF!</v>
      </c>
      <c r="O213" s="65" t="e">
        <f>#REF!</f>
        <v>#REF!</v>
      </c>
      <c r="P213" s="65" t="e">
        <f>#REF!</f>
        <v>#REF!</v>
      </c>
      <c r="Q213" s="65" t="e">
        <f>#REF!</f>
        <v>#REF!</v>
      </c>
      <c r="R213" s="65" t="e">
        <f>#REF!</f>
        <v>#REF!</v>
      </c>
      <c r="S213" s="65" t="e">
        <f>#REF!</f>
        <v>#REF!</v>
      </c>
      <c r="T213" s="65" t="e">
        <f>#REF!</f>
        <v>#REF!</v>
      </c>
      <c r="U213" s="65" t="e">
        <f>#REF!</f>
        <v>#REF!</v>
      </c>
      <c r="V213" s="65" t="e">
        <f>#REF!</f>
        <v>#REF!</v>
      </c>
      <c r="W213" s="65" t="e">
        <f>#REF!</f>
        <v>#REF!</v>
      </c>
      <c r="X213" s="65" t="e">
        <f>#REF!</f>
        <v>#REF!</v>
      </c>
      <c r="Y213" s="65" t="e">
        <f>#REF!</f>
        <v>#REF!</v>
      </c>
      <c r="Z213" s="65" t="e">
        <f>#REF!</f>
        <v>#REF!</v>
      </c>
      <c r="AA213" s="65" t="e">
        <f>#REF!</f>
        <v>#REF!</v>
      </c>
      <c r="AB213" s="65" t="e">
        <f>#REF!</f>
        <v>#REF!</v>
      </c>
      <c r="AC213" s="76">
        <v>67.5</v>
      </c>
      <c r="AD213" s="106" t="e">
        <f t="shared" si="86"/>
        <v>#REF!</v>
      </c>
      <c r="AE213" s="91">
        <v>4.5999999999999996</v>
      </c>
      <c r="AF213" s="88">
        <v>5.2</v>
      </c>
      <c r="AG213" s="89" t="e">
        <f t="shared" si="87"/>
        <v>#REF!</v>
      </c>
      <c r="AH213" s="36" t="e">
        <f t="shared" si="108"/>
        <v>#REF!</v>
      </c>
      <c r="AI213" s="36">
        <f>VLOOKUP(A213,'base vis'!C:I,7,0)</f>
        <v>0</v>
      </c>
      <c r="AJ213" s="36">
        <f>VLOOKUP($A213,'base vis'!C:J,8,0)</f>
        <v>0</v>
      </c>
      <c r="AK213" s="36">
        <f>VLOOKUP($A213,'base vis'!C:K,9,0)</f>
        <v>0</v>
      </c>
      <c r="AL213" s="36">
        <f>VLOOKUP($A213,'base vis'!C:L,10,0)</f>
        <v>0</v>
      </c>
      <c r="AM213" s="36">
        <f>VLOOKUP($A213,'base vis'!C:M,11,0)</f>
        <v>0</v>
      </c>
      <c r="AN213" s="36">
        <f>VLOOKUP($A213,'base vis'!C:N,12,0)</f>
        <v>0</v>
      </c>
      <c r="AO213" s="36">
        <f>VLOOKUP($A213,'base vis'!C:O,13,0)</f>
        <v>0</v>
      </c>
      <c r="AP213" s="36">
        <f>VLOOKUP($A213,'base vis'!C:P,14,0)</f>
        <v>0</v>
      </c>
      <c r="AQ213" s="36">
        <f>VLOOKUP($A213,'base vis'!C:Q,15,0)</f>
        <v>0</v>
      </c>
      <c r="AR213" s="36">
        <f>VLOOKUP($A213,'base vis'!C:R,16,0)</f>
        <v>0</v>
      </c>
      <c r="AS213" s="36">
        <f>VLOOKUP($A213,'base vis'!C:S,17,0)</f>
        <v>0</v>
      </c>
      <c r="AT213" s="36">
        <f>VLOOKUP($A213,'base vis'!C:T,18,0)</f>
        <v>0</v>
      </c>
      <c r="AU213" s="36">
        <f>VLOOKUP($A213,'base vis'!C:U,19,0)</f>
        <v>1</v>
      </c>
      <c r="AV213" s="36">
        <f>VLOOKUP($A213,'base vis'!C:V,20,0)</f>
        <v>0</v>
      </c>
      <c r="AW213" s="36">
        <f>VLOOKUP($A213,'base vis'!C:W,21,0)</f>
        <v>0</v>
      </c>
      <c r="AX213" s="36">
        <f>VLOOKUP($A213,'base vis'!C:X,22,0)</f>
        <v>0</v>
      </c>
      <c r="AY213" s="36">
        <f>VLOOKUP($A213,'base vis'!C:Y,23,0)</f>
        <v>0</v>
      </c>
      <c r="AZ213" s="36">
        <f>VLOOKUP($A213,'base vis'!C:E,3,0)</f>
        <v>0</v>
      </c>
      <c r="BA213" s="36">
        <f>VLOOKUP($A213,'base vis'!C:F,4,0)</f>
        <v>2</v>
      </c>
      <c r="BB213" s="36">
        <f>VLOOKUP($A213,'base vis'!C:G,5,0)</f>
        <v>0</v>
      </c>
      <c r="BC213" s="36">
        <f>VLOOKUP($A213,'base vis'!C:H,6,0)</f>
        <v>0</v>
      </c>
      <c r="BD213" s="36" t="e">
        <f t="shared" si="85"/>
        <v>#REF!</v>
      </c>
      <c r="BE213" s="36" t="e">
        <f t="shared" si="88"/>
        <v>#REF!</v>
      </c>
      <c r="BF213" s="36" t="e">
        <f t="shared" si="89"/>
        <v>#REF!</v>
      </c>
      <c r="BG213" s="36" t="e">
        <f t="shared" si="90"/>
        <v>#REF!</v>
      </c>
      <c r="BH213" s="36" t="e">
        <f t="shared" si="91"/>
        <v>#REF!</v>
      </c>
      <c r="BI213" s="36" t="e">
        <f t="shared" si="92"/>
        <v>#REF!</v>
      </c>
      <c r="BJ213" s="36" t="e">
        <f t="shared" si="93"/>
        <v>#REF!</v>
      </c>
      <c r="BK213" s="36" t="e">
        <f t="shared" si="94"/>
        <v>#REF!</v>
      </c>
      <c r="BL213" s="36" t="e">
        <f t="shared" si="95"/>
        <v>#REF!</v>
      </c>
      <c r="BM213" s="36" t="e">
        <f t="shared" si="96"/>
        <v>#REF!</v>
      </c>
      <c r="BN213" s="36" t="e">
        <f t="shared" si="97"/>
        <v>#REF!</v>
      </c>
      <c r="BO213" s="36" t="e">
        <f t="shared" si="98"/>
        <v>#REF!</v>
      </c>
      <c r="BP213" s="36" t="e">
        <f t="shared" si="99"/>
        <v>#REF!</v>
      </c>
      <c r="BQ213" s="36" t="e">
        <f t="shared" si="100"/>
        <v>#REF!</v>
      </c>
      <c r="BR213" s="36" t="e">
        <f t="shared" si="101"/>
        <v>#REF!</v>
      </c>
      <c r="BS213" s="36" t="e">
        <f t="shared" si="102"/>
        <v>#REF!</v>
      </c>
      <c r="BT213" s="36" t="e">
        <f t="shared" si="103"/>
        <v>#REF!</v>
      </c>
      <c r="BU213" s="36" t="e">
        <f t="shared" si="104"/>
        <v>#REF!</v>
      </c>
      <c r="BV213" s="36" t="e">
        <f t="shared" si="105"/>
        <v>#REF!</v>
      </c>
      <c r="BW213" s="36" t="e">
        <f t="shared" si="106"/>
        <v>#REF!</v>
      </c>
      <c r="BX213" s="36" t="e">
        <f t="shared" si="107"/>
        <v>#REF!</v>
      </c>
    </row>
    <row r="214" spans="1:76" s="36" customFormat="1" ht="13.95" customHeight="1" thickBot="1">
      <c r="A214" s="81" t="s">
        <v>1411</v>
      </c>
      <c r="B214" s="26">
        <v>1</v>
      </c>
      <c r="C214" s="61" t="s">
        <v>94</v>
      </c>
      <c r="D214" s="62" t="s">
        <v>111</v>
      </c>
      <c r="E214" s="62"/>
      <c r="F214" s="72"/>
      <c r="G214" s="72"/>
      <c r="H214" s="72"/>
      <c r="I214" s="72"/>
      <c r="J214" s="72"/>
      <c r="K214" s="72"/>
      <c r="L214" s="126">
        <v>1</v>
      </c>
      <c r="M214" s="65" t="e">
        <f>#REF!</f>
        <v>#REF!</v>
      </c>
      <c r="N214" s="65" t="e">
        <f>#REF!</f>
        <v>#REF!</v>
      </c>
      <c r="O214" s="65" t="e">
        <f>#REF!</f>
        <v>#REF!</v>
      </c>
      <c r="P214" s="65" t="e">
        <f>#REF!</f>
        <v>#REF!</v>
      </c>
      <c r="Q214" s="65" t="e">
        <f>#REF!</f>
        <v>#REF!</v>
      </c>
      <c r="R214" s="65" t="e">
        <f>#REF!</f>
        <v>#REF!</v>
      </c>
      <c r="S214" s="65" t="e">
        <f>#REF!</f>
        <v>#REF!</v>
      </c>
      <c r="T214" s="65" t="e">
        <f>#REF!</f>
        <v>#REF!</v>
      </c>
      <c r="U214" s="65" t="e">
        <f>#REF!</f>
        <v>#REF!</v>
      </c>
      <c r="V214" s="65" t="e">
        <f>#REF!</f>
        <v>#REF!</v>
      </c>
      <c r="W214" s="65" t="e">
        <f>#REF!</f>
        <v>#REF!</v>
      </c>
      <c r="X214" s="65" t="e">
        <f>#REF!</f>
        <v>#REF!</v>
      </c>
      <c r="Y214" s="65" t="e">
        <f>#REF!</f>
        <v>#REF!</v>
      </c>
      <c r="Z214" s="65" t="e">
        <f>#REF!</f>
        <v>#REF!</v>
      </c>
      <c r="AA214" s="65" t="e">
        <f>#REF!</f>
        <v>#REF!</v>
      </c>
      <c r="AB214" s="65" t="e">
        <f>#REF!</f>
        <v>#REF!</v>
      </c>
      <c r="AC214" s="76">
        <v>67.5</v>
      </c>
      <c r="AD214" s="106" t="e">
        <f t="shared" si="86"/>
        <v>#REF!</v>
      </c>
      <c r="AE214" s="91">
        <v>5.58</v>
      </c>
      <c r="AF214" s="88">
        <v>6</v>
      </c>
      <c r="AG214" s="89" t="e">
        <f t="shared" si="87"/>
        <v>#REF!</v>
      </c>
      <c r="AH214" s="36" t="e">
        <f t="shared" si="108"/>
        <v>#REF!</v>
      </c>
      <c r="AI214" s="36">
        <f>VLOOKUP(A214,'base vis'!C:I,7,0)</f>
        <v>0</v>
      </c>
      <c r="AJ214" s="36">
        <f>VLOOKUP($A214,'base vis'!C:J,8,0)</f>
        <v>0</v>
      </c>
      <c r="AK214" s="36">
        <f>VLOOKUP($A214,'base vis'!C:K,9,0)</f>
        <v>0</v>
      </c>
      <c r="AL214" s="36">
        <f>VLOOKUP($A214,'base vis'!C:L,10,0)</f>
        <v>0</v>
      </c>
      <c r="AM214" s="36">
        <f>VLOOKUP($A214,'base vis'!C:M,11,0)</f>
        <v>0</v>
      </c>
      <c r="AN214" s="36">
        <f>VLOOKUP($A214,'base vis'!C:N,12,0)</f>
        <v>0</v>
      </c>
      <c r="AO214" s="36">
        <f>VLOOKUP($A214,'base vis'!C:O,13,0)</f>
        <v>0</v>
      </c>
      <c r="AP214" s="36">
        <f>VLOOKUP($A214,'base vis'!C:P,14,0)</f>
        <v>0</v>
      </c>
      <c r="AQ214" s="36">
        <f>VLOOKUP($A214,'base vis'!C:Q,15,0)</f>
        <v>0</v>
      </c>
      <c r="AR214" s="36">
        <f>VLOOKUP($A214,'base vis'!C:R,16,0)</f>
        <v>0</v>
      </c>
      <c r="AS214" s="36">
        <f>VLOOKUP($A214,'base vis'!C:S,17,0)</f>
        <v>0</v>
      </c>
      <c r="AT214" s="36">
        <f>VLOOKUP($A214,'base vis'!C:T,18,0)</f>
        <v>0</v>
      </c>
      <c r="AU214" s="36">
        <f>VLOOKUP($A214,'base vis'!C:U,19,0)</f>
        <v>0</v>
      </c>
      <c r="AV214" s="36">
        <f>VLOOKUP($A214,'base vis'!C:V,20,0)</f>
        <v>1</v>
      </c>
      <c r="AW214" s="36">
        <f>VLOOKUP($A214,'base vis'!C:W,21,0)</f>
        <v>0</v>
      </c>
      <c r="AX214" s="36">
        <f>VLOOKUP($A214,'base vis'!C:X,22,0)</f>
        <v>0</v>
      </c>
      <c r="AY214" s="36">
        <f>VLOOKUP($A214,'base vis'!C:Y,23,0)</f>
        <v>0</v>
      </c>
      <c r="AZ214" s="36">
        <f>VLOOKUP($A214,'base vis'!C:E,3,0)</f>
        <v>0</v>
      </c>
      <c r="BA214" s="36">
        <f>VLOOKUP($A214,'base vis'!C:F,4,0)</f>
        <v>1</v>
      </c>
      <c r="BB214" s="36">
        <f>VLOOKUP($A214,'base vis'!C:G,5,0)</f>
        <v>0</v>
      </c>
      <c r="BC214" s="36">
        <f>VLOOKUP($A214,'base vis'!C:H,6,0)</f>
        <v>0</v>
      </c>
      <c r="BD214" s="36" t="e">
        <f t="shared" si="85"/>
        <v>#REF!</v>
      </c>
      <c r="BE214" s="36" t="e">
        <f t="shared" si="88"/>
        <v>#REF!</v>
      </c>
      <c r="BF214" s="36" t="e">
        <f t="shared" si="89"/>
        <v>#REF!</v>
      </c>
      <c r="BG214" s="36" t="e">
        <f t="shared" si="90"/>
        <v>#REF!</v>
      </c>
      <c r="BH214" s="36" t="e">
        <f t="shared" si="91"/>
        <v>#REF!</v>
      </c>
      <c r="BI214" s="36" t="e">
        <f t="shared" si="92"/>
        <v>#REF!</v>
      </c>
      <c r="BJ214" s="36" t="e">
        <f t="shared" si="93"/>
        <v>#REF!</v>
      </c>
      <c r="BK214" s="36" t="e">
        <f t="shared" si="94"/>
        <v>#REF!</v>
      </c>
      <c r="BL214" s="36" t="e">
        <f t="shared" si="95"/>
        <v>#REF!</v>
      </c>
      <c r="BM214" s="36" t="e">
        <f t="shared" si="96"/>
        <v>#REF!</v>
      </c>
      <c r="BN214" s="36" t="e">
        <f t="shared" si="97"/>
        <v>#REF!</v>
      </c>
      <c r="BO214" s="36" t="e">
        <f t="shared" si="98"/>
        <v>#REF!</v>
      </c>
      <c r="BP214" s="36" t="e">
        <f t="shared" si="99"/>
        <v>#REF!</v>
      </c>
      <c r="BQ214" s="36" t="e">
        <f t="shared" si="100"/>
        <v>#REF!</v>
      </c>
      <c r="BR214" s="36" t="e">
        <f t="shared" si="101"/>
        <v>#REF!</v>
      </c>
      <c r="BS214" s="36" t="e">
        <f t="shared" si="102"/>
        <v>#REF!</v>
      </c>
      <c r="BT214" s="36" t="e">
        <f t="shared" si="103"/>
        <v>#REF!</v>
      </c>
      <c r="BU214" s="36" t="e">
        <f t="shared" si="104"/>
        <v>#REF!</v>
      </c>
      <c r="BV214" s="36" t="e">
        <f t="shared" si="105"/>
        <v>#REF!</v>
      </c>
      <c r="BW214" s="36" t="e">
        <f t="shared" si="106"/>
        <v>#REF!</v>
      </c>
      <c r="BX214" s="36" t="e">
        <f t="shared" si="107"/>
        <v>#REF!</v>
      </c>
    </row>
    <row r="215" spans="1:76" s="36" customFormat="1" ht="13.95" customHeight="1" thickBot="1">
      <c r="A215" s="81" t="s">
        <v>942</v>
      </c>
      <c r="B215" s="26">
        <v>1</v>
      </c>
      <c r="C215" s="61" t="s">
        <v>94</v>
      </c>
      <c r="D215" s="62" t="s">
        <v>111</v>
      </c>
      <c r="E215" s="62"/>
      <c r="F215" s="72"/>
      <c r="G215" s="72"/>
      <c r="H215" s="72"/>
      <c r="I215" s="72"/>
      <c r="J215" s="72"/>
      <c r="K215" s="72"/>
      <c r="L215" s="126">
        <v>1</v>
      </c>
      <c r="M215" s="65" t="e">
        <f>#REF!</f>
        <v>#REF!</v>
      </c>
      <c r="N215" s="65" t="e">
        <f>#REF!</f>
        <v>#REF!</v>
      </c>
      <c r="O215" s="65" t="e">
        <f>#REF!</f>
        <v>#REF!</v>
      </c>
      <c r="P215" s="65" t="e">
        <f>#REF!</f>
        <v>#REF!</v>
      </c>
      <c r="Q215" s="65" t="e">
        <f>#REF!</f>
        <v>#REF!</v>
      </c>
      <c r="R215" s="65" t="e">
        <f>#REF!</f>
        <v>#REF!</v>
      </c>
      <c r="S215" s="65" t="e">
        <f>#REF!</f>
        <v>#REF!</v>
      </c>
      <c r="T215" s="65" t="e">
        <f>#REF!</f>
        <v>#REF!</v>
      </c>
      <c r="U215" s="65" t="e">
        <f>#REF!</f>
        <v>#REF!</v>
      </c>
      <c r="V215" s="65" t="e">
        <f>#REF!</f>
        <v>#REF!</v>
      </c>
      <c r="W215" s="65" t="e">
        <f>#REF!</f>
        <v>#REF!</v>
      </c>
      <c r="X215" s="65" t="e">
        <f>#REF!</f>
        <v>#REF!</v>
      </c>
      <c r="Y215" s="65" t="e">
        <f>#REF!</f>
        <v>#REF!</v>
      </c>
      <c r="Z215" s="65" t="e">
        <f>#REF!</f>
        <v>#REF!</v>
      </c>
      <c r="AA215" s="65" t="e">
        <f>#REF!</f>
        <v>#REF!</v>
      </c>
      <c r="AB215" s="65" t="e">
        <f>#REF!</f>
        <v>#REF!</v>
      </c>
      <c r="AC215" s="76">
        <v>67.5</v>
      </c>
      <c r="AD215" s="106" t="e">
        <f t="shared" si="86"/>
        <v>#REF!</v>
      </c>
      <c r="AE215" s="91">
        <v>4.2</v>
      </c>
      <c r="AF215" s="88">
        <v>4.5999999999999996</v>
      </c>
      <c r="AG215" s="89" t="e">
        <f t="shared" si="87"/>
        <v>#REF!</v>
      </c>
      <c r="AH215" s="36" t="e">
        <f t="shared" si="108"/>
        <v>#REF!</v>
      </c>
      <c r="AI215" s="36">
        <f>VLOOKUP(A215,'base vis'!C:I,7,0)</f>
        <v>0</v>
      </c>
      <c r="AJ215" s="36">
        <f>VLOOKUP($A215,'base vis'!C:J,8,0)</f>
        <v>0</v>
      </c>
      <c r="AK215" s="36">
        <f>VLOOKUP($A215,'base vis'!C:K,9,0)</f>
        <v>0</v>
      </c>
      <c r="AL215" s="36">
        <f>VLOOKUP($A215,'base vis'!C:L,10,0)</f>
        <v>0</v>
      </c>
      <c r="AM215" s="36">
        <f>VLOOKUP($A215,'base vis'!C:M,11,0)</f>
        <v>0</v>
      </c>
      <c r="AN215" s="36">
        <f>VLOOKUP($A215,'base vis'!C:N,12,0)</f>
        <v>0</v>
      </c>
      <c r="AO215" s="36">
        <f>VLOOKUP($A215,'base vis'!C:O,13,0)</f>
        <v>0</v>
      </c>
      <c r="AP215" s="36">
        <f>VLOOKUP($A215,'base vis'!C:P,14,0)</f>
        <v>0</v>
      </c>
      <c r="AQ215" s="36">
        <f>VLOOKUP($A215,'base vis'!C:Q,15,0)</f>
        <v>0</v>
      </c>
      <c r="AR215" s="36">
        <f>VLOOKUP($A215,'base vis'!C:R,16,0)</f>
        <v>1</v>
      </c>
      <c r="AS215" s="36">
        <f>VLOOKUP($A215,'base vis'!C:S,17,0)</f>
        <v>0</v>
      </c>
      <c r="AT215" s="36">
        <f>VLOOKUP($A215,'base vis'!C:T,18,0)</f>
        <v>0</v>
      </c>
      <c r="AU215" s="36">
        <f>VLOOKUP($A215,'base vis'!C:U,19,0)</f>
        <v>0</v>
      </c>
      <c r="AV215" s="36">
        <f>VLOOKUP($A215,'base vis'!C:V,20,0)</f>
        <v>0</v>
      </c>
      <c r="AW215" s="36">
        <f>VLOOKUP($A215,'base vis'!C:W,21,0)</f>
        <v>0</v>
      </c>
      <c r="AX215" s="36">
        <f>VLOOKUP($A215,'base vis'!C:X,22,0)</f>
        <v>0</v>
      </c>
      <c r="AY215" s="36">
        <f>VLOOKUP($A215,'base vis'!C:Y,23,0)</f>
        <v>0</v>
      </c>
      <c r="AZ215" s="36">
        <f>VLOOKUP($A215,'base vis'!C:E,3,0)</f>
        <v>0</v>
      </c>
      <c r="BA215" s="36">
        <f>VLOOKUP($A215,'base vis'!C:F,4,0)</f>
        <v>3</v>
      </c>
      <c r="BB215" s="36">
        <f>VLOOKUP($A215,'base vis'!C:G,5,0)</f>
        <v>0</v>
      </c>
      <c r="BC215" s="36">
        <f>VLOOKUP($A215,'base vis'!C:H,6,0)</f>
        <v>0</v>
      </c>
      <c r="BD215" s="36" t="e">
        <f t="shared" si="85"/>
        <v>#REF!</v>
      </c>
      <c r="BE215" s="36" t="e">
        <f t="shared" si="88"/>
        <v>#REF!</v>
      </c>
      <c r="BF215" s="36" t="e">
        <f t="shared" si="89"/>
        <v>#REF!</v>
      </c>
      <c r="BG215" s="36" t="e">
        <f t="shared" si="90"/>
        <v>#REF!</v>
      </c>
      <c r="BH215" s="36" t="e">
        <f t="shared" si="91"/>
        <v>#REF!</v>
      </c>
      <c r="BI215" s="36" t="e">
        <f t="shared" si="92"/>
        <v>#REF!</v>
      </c>
      <c r="BJ215" s="36" t="e">
        <f t="shared" si="93"/>
        <v>#REF!</v>
      </c>
      <c r="BK215" s="36" t="e">
        <f t="shared" si="94"/>
        <v>#REF!</v>
      </c>
      <c r="BL215" s="36" t="e">
        <f t="shared" si="95"/>
        <v>#REF!</v>
      </c>
      <c r="BM215" s="36" t="e">
        <f t="shared" si="96"/>
        <v>#REF!</v>
      </c>
      <c r="BN215" s="36" t="e">
        <f t="shared" si="97"/>
        <v>#REF!</v>
      </c>
      <c r="BO215" s="36" t="e">
        <f t="shared" si="98"/>
        <v>#REF!</v>
      </c>
      <c r="BP215" s="36" t="e">
        <f t="shared" si="99"/>
        <v>#REF!</v>
      </c>
      <c r="BQ215" s="36" t="e">
        <f t="shared" si="100"/>
        <v>#REF!</v>
      </c>
      <c r="BR215" s="36" t="e">
        <f t="shared" si="101"/>
        <v>#REF!</v>
      </c>
      <c r="BS215" s="36" t="e">
        <f t="shared" si="102"/>
        <v>#REF!</v>
      </c>
      <c r="BT215" s="36" t="e">
        <f t="shared" si="103"/>
        <v>#REF!</v>
      </c>
      <c r="BU215" s="36" t="e">
        <f t="shared" si="104"/>
        <v>#REF!</v>
      </c>
      <c r="BV215" s="36" t="e">
        <f t="shared" si="105"/>
        <v>#REF!</v>
      </c>
      <c r="BW215" s="36" t="e">
        <f t="shared" si="106"/>
        <v>#REF!</v>
      </c>
      <c r="BX215" s="36" t="e">
        <f t="shared" si="107"/>
        <v>#REF!</v>
      </c>
    </row>
    <row r="216" spans="1:76" s="36" customFormat="1" ht="10.5" customHeight="1" thickBo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P216" s="23"/>
      <c r="Q216" s="23"/>
      <c r="R216" s="23"/>
      <c r="S216" s="23"/>
      <c r="U216" s="23"/>
      <c r="V216" s="23"/>
      <c r="W216" s="23"/>
      <c r="X216" s="23"/>
      <c r="Y216" s="23"/>
      <c r="Z216" s="23"/>
      <c r="AA216" s="23"/>
      <c r="AB216" s="23"/>
      <c r="AC216" s="83"/>
      <c r="AD216" s="23"/>
      <c r="AE216" s="23"/>
      <c r="AF216" s="23"/>
      <c r="AG216" s="23"/>
      <c r="BD216" s="36">
        <f t="shared" si="85"/>
        <v>0</v>
      </c>
      <c r="BE216" s="36">
        <f t="shared" si="88"/>
        <v>0</v>
      </c>
      <c r="BF216" s="36">
        <f t="shared" si="89"/>
        <v>0</v>
      </c>
      <c r="BG216" s="36">
        <f t="shared" si="90"/>
        <v>0</v>
      </c>
      <c r="BH216" s="36">
        <f t="shared" si="91"/>
        <v>0</v>
      </c>
      <c r="BI216" s="36">
        <f t="shared" si="92"/>
        <v>0</v>
      </c>
      <c r="BJ216" s="36">
        <f t="shared" si="93"/>
        <v>0</v>
      </c>
      <c r="BK216" s="36">
        <f t="shared" si="94"/>
        <v>0</v>
      </c>
      <c r="BL216" s="36">
        <f t="shared" si="95"/>
        <v>0</v>
      </c>
      <c r="BM216" s="36">
        <f t="shared" si="96"/>
        <v>0</v>
      </c>
      <c r="BN216" s="36">
        <f t="shared" si="97"/>
        <v>0</v>
      </c>
      <c r="BO216" s="36">
        <f t="shared" si="98"/>
        <v>0</v>
      </c>
      <c r="BP216" s="36">
        <f t="shared" si="99"/>
        <v>0</v>
      </c>
      <c r="BQ216" s="36">
        <f t="shared" si="100"/>
        <v>0</v>
      </c>
      <c r="BR216" s="36">
        <f t="shared" si="101"/>
        <v>0</v>
      </c>
      <c r="BS216" s="36">
        <f t="shared" si="102"/>
        <v>0</v>
      </c>
      <c r="BT216" s="36">
        <f t="shared" si="103"/>
        <v>0</v>
      </c>
      <c r="BU216" s="36">
        <f t="shared" si="104"/>
        <v>0</v>
      </c>
      <c r="BV216" s="36">
        <f t="shared" si="105"/>
        <v>0</v>
      </c>
      <c r="BW216" s="36">
        <f t="shared" si="106"/>
        <v>0</v>
      </c>
      <c r="BX216" s="36">
        <f t="shared" si="107"/>
        <v>0</v>
      </c>
    </row>
    <row r="217" spans="1:76" s="21" customFormat="1" ht="42" thickBot="1">
      <c r="A217" s="107" t="s">
        <v>212</v>
      </c>
      <c r="B217" s="108" t="str">
        <f>B$106</f>
        <v>Nb of holds per set</v>
      </c>
      <c r="C217" s="108" t="s">
        <v>4</v>
      </c>
      <c r="D217" s="108" t="s">
        <v>5</v>
      </c>
      <c r="E217" s="108" t="s">
        <v>253</v>
      </c>
      <c r="F217" s="108" t="s">
        <v>88</v>
      </c>
      <c r="G217" s="108" t="s">
        <v>89</v>
      </c>
      <c r="H217" s="108" t="s">
        <v>90</v>
      </c>
      <c r="I217" s="108" t="s">
        <v>91</v>
      </c>
      <c r="J217" s="108" t="s">
        <v>92</v>
      </c>
      <c r="K217" s="108" t="s">
        <v>93</v>
      </c>
      <c r="L217" s="108" t="s">
        <v>94</v>
      </c>
      <c r="M217" s="109" t="s">
        <v>7</v>
      </c>
      <c r="N217" s="110" t="s">
        <v>8</v>
      </c>
      <c r="O217" s="111" t="s">
        <v>1459</v>
      </c>
      <c r="P217" s="111" t="s">
        <v>9</v>
      </c>
      <c r="Q217" s="112" t="s">
        <v>10</v>
      </c>
      <c r="R217" s="113" t="s">
        <v>11</v>
      </c>
      <c r="S217" s="114" t="s">
        <v>12</v>
      </c>
      <c r="T217" s="115" t="s">
        <v>1460</v>
      </c>
      <c r="U217" s="115" t="s">
        <v>13</v>
      </c>
      <c r="V217" s="116" t="s">
        <v>14</v>
      </c>
      <c r="W217" s="117" t="s">
        <v>15</v>
      </c>
      <c r="X217" s="118" t="s">
        <v>16</v>
      </c>
      <c r="Y217" s="119" t="s">
        <v>105</v>
      </c>
      <c r="Z217" s="120" t="s">
        <v>106</v>
      </c>
      <c r="AA217" s="121" t="s">
        <v>107</v>
      </c>
      <c r="AB217" s="122" t="s">
        <v>108</v>
      </c>
      <c r="AC217" s="123" t="s">
        <v>256</v>
      </c>
      <c r="AD217" s="84" t="s">
        <v>18</v>
      </c>
      <c r="AE217" s="85" t="s">
        <v>19</v>
      </c>
      <c r="AF217" s="85" t="s">
        <v>20</v>
      </c>
      <c r="AG217" s="85" t="s">
        <v>21</v>
      </c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>
        <f t="shared" si="85"/>
        <v>0</v>
      </c>
      <c r="BE217" s="36">
        <f t="shared" si="88"/>
        <v>0</v>
      </c>
      <c r="BF217" s="36">
        <f t="shared" si="89"/>
        <v>0</v>
      </c>
      <c r="BG217" s="36">
        <f t="shared" si="90"/>
        <v>0</v>
      </c>
      <c r="BH217" s="36">
        <f t="shared" si="91"/>
        <v>0</v>
      </c>
      <c r="BI217" s="36">
        <f t="shared" si="92"/>
        <v>0</v>
      </c>
      <c r="BJ217" s="36">
        <f t="shared" si="93"/>
        <v>0</v>
      </c>
      <c r="BK217" s="36">
        <f t="shared" si="94"/>
        <v>0</v>
      </c>
      <c r="BL217" s="36">
        <f t="shared" si="95"/>
        <v>0</v>
      </c>
      <c r="BM217" s="36">
        <f t="shared" si="96"/>
        <v>0</v>
      </c>
      <c r="BN217" s="36">
        <f t="shared" si="97"/>
        <v>0</v>
      </c>
      <c r="BO217" s="36">
        <f t="shared" si="98"/>
        <v>0</v>
      </c>
      <c r="BP217" s="36">
        <f t="shared" si="99"/>
        <v>0</v>
      </c>
      <c r="BQ217" s="36">
        <f t="shared" si="100"/>
        <v>0</v>
      </c>
      <c r="BR217" s="36">
        <f t="shared" si="101"/>
        <v>0</v>
      </c>
      <c r="BS217" s="36">
        <f t="shared" si="102"/>
        <v>0</v>
      </c>
      <c r="BT217" s="36">
        <f t="shared" si="103"/>
        <v>0</v>
      </c>
      <c r="BU217" s="36">
        <f t="shared" si="104"/>
        <v>0</v>
      </c>
      <c r="BV217" s="36">
        <f t="shared" si="105"/>
        <v>0</v>
      </c>
      <c r="BW217" s="36">
        <f t="shared" si="106"/>
        <v>0</v>
      </c>
      <c r="BX217" s="36">
        <f t="shared" si="107"/>
        <v>0</v>
      </c>
    </row>
    <row r="218" spans="1:76" s="36" customFormat="1" ht="13.95" customHeight="1" thickBot="1">
      <c r="A218" s="79" t="s">
        <v>212</v>
      </c>
      <c r="B218" s="80">
        <v>100</v>
      </c>
      <c r="C218" s="80" t="s">
        <v>213</v>
      </c>
      <c r="D218" s="62" t="s">
        <v>111</v>
      </c>
      <c r="E218" s="62"/>
      <c r="F218" s="72">
        <v>30</v>
      </c>
      <c r="G218" s="72">
        <v>20</v>
      </c>
      <c r="H218" s="72">
        <v>25</v>
      </c>
      <c r="I218" s="72">
        <v>25</v>
      </c>
      <c r="J218" s="72"/>
      <c r="K218" s="72"/>
      <c r="L218" s="72"/>
      <c r="M218" s="65" t="e">
        <f>#REF!</f>
        <v>#REF!</v>
      </c>
      <c r="N218" s="65" t="e">
        <f>#REF!</f>
        <v>#REF!</v>
      </c>
      <c r="O218" s="65" t="e">
        <f>#REF!</f>
        <v>#REF!</v>
      </c>
      <c r="P218" s="65" t="e">
        <f>#REF!</f>
        <v>#REF!</v>
      </c>
      <c r="Q218" s="65" t="e">
        <f>#REF!</f>
        <v>#REF!</v>
      </c>
      <c r="R218" s="65" t="e">
        <f>#REF!</f>
        <v>#REF!</v>
      </c>
      <c r="S218" s="65" t="e">
        <f>#REF!</f>
        <v>#REF!</v>
      </c>
      <c r="T218" s="65" t="e">
        <f>#REF!</f>
        <v>#REF!</v>
      </c>
      <c r="U218" s="65" t="e">
        <f>#REF!</f>
        <v>#REF!</v>
      </c>
      <c r="V218" s="65" t="e">
        <f>#REF!</f>
        <v>#REF!</v>
      </c>
      <c r="W218" s="65" t="e">
        <f>#REF!</f>
        <v>#REF!</v>
      </c>
      <c r="X218" s="65" t="e">
        <f>#REF!</f>
        <v>#REF!</v>
      </c>
      <c r="Y218" s="65" t="e">
        <f>#REF!</f>
        <v>#REF!</v>
      </c>
      <c r="Z218" s="65" t="e">
        <f>#REF!</f>
        <v>#REF!</v>
      </c>
      <c r="AA218" s="65" t="e">
        <f>#REF!</f>
        <v>#REF!</v>
      </c>
      <c r="AB218" s="65" t="e">
        <f>#REF!</f>
        <v>#REF!</v>
      </c>
      <c r="AC218" s="86">
        <v>336</v>
      </c>
      <c r="AD218" s="106" t="e">
        <f>(M218*$AC218)+(N218*$AC218)+(P218*$AC218)+(Q218*$AC218)+(R218*$AC218)+(S218*$AC218)+(U218*$AC218)+(V218*$AC218)+(W218*$AC218)+(X218*$AC218)</f>
        <v>#REF!</v>
      </c>
      <c r="AE218" s="82">
        <v>20.3</v>
      </c>
      <c r="AF218" s="78">
        <v>21.6</v>
      </c>
      <c r="AG218" s="89" t="e">
        <f>(M218*$B218)+(N218*$B218)+(P218*$B218)+(Q218*$B218)+(R218*$B218)+(S218*$B218)+(U218*$B218)+(V218*$B218)+(W218*$B218)+(X218*$B218)</f>
        <v>#REF!</v>
      </c>
      <c r="AH218" s="36" t="e">
        <f>SUM(M218:AB218)</f>
        <v>#REF!</v>
      </c>
      <c r="AI218" s="36">
        <v>0</v>
      </c>
      <c r="AL218" s="36">
        <v>100</v>
      </c>
      <c r="BD218" s="36" t="e">
        <f t="shared" si="85"/>
        <v>#REF!</v>
      </c>
      <c r="BE218" s="36" t="e">
        <f t="shared" si="88"/>
        <v>#REF!</v>
      </c>
      <c r="BF218" s="36" t="e">
        <f t="shared" si="89"/>
        <v>#REF!</v>
      </c>
      <c r="BG218" s="36" t="e">
        <f t="shared" si="90"/>
        <v>#REF!</v>
      </c>
      <c r="BH218" s="36" t="e">
        <f t="shared" si="91"/>
        <v>#REF!</v>
      </c>
      <c r="BI218" s="36" t="e">
        <f t="shared" si="92"/>
        <v>#REF!</v>
      </c>
      <c r="BJ218" s="36" t="e">
        <f t="shared" si="93"/>
        <v>#REF!</v>
      </c>
      <c r="BK218" s="36" t="e">
        <f t="shared" si="94"/>
        <v>#REF!</v>
      </c>
      <c r="BL218" s="36" t="e">
        <f t="shared" si="95"/>
        <v>#REF!</v>
      </c>
      <c r="BM218" s="36" t="e">
        <f t="shared" si="96"/>
        <v>#REF!</v>
      </c>
      <c r="BN218" s="36" t="e">
        <f t="shared" si="97"/>
        <v>#REF!</v>
      </c>
      <c r="BO218" s="36" t="e">
        <f t="shared" si="98"/>
        <v>#REF!</v>
      </c>
      <c r="BP218" s="36" t="e">
        <f t="shared" si="99"/>
        <v>#REF!</v>
      </c>
      <c r="BQ218" s="36" t="e">
        <f t="shared" si="100"/>
        <v>#REF!</v>
      </c>
      <c r="BR218" s="36" t="e">
        <f t="shared" si="101"/>
        <v>#REF!</v>
      </c>
      <c r="BS218" s="36" t="e">
        <f t="shared" si="102"/>
        <v>#REF!</v>
      </c>
      <c r="BT218" s="36" t="e">
        <f t="shared" si="103"/>
        <v>#REF!</v>
      </c>
      <c r="BU218" s="36" t="e">
        <f t="shared" si="104"/>
        <v>#REF!</v>
      </c>
      <c r="BV218" s="36" t="e">
        <f t="shared" si="105"/>
        <v>#REF!</v>
      </c>
      <c r="BW218" s="36" t="e">
        <f t="shared" si="106"/>
        <v>#REF!</v>
      </c>
      <c r="BX218" s="36" t="e">
        <f t="shared" si="107"/>
        <v>#REF!</v>
      </c>
    </row>
    <row r="219" spans="1:76" s="36" customFormat="1" ht="10.5" customHeight="1" thickBo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P219" s="23"/>
      <c r="Q219" s="23"/>
      <c r="R219" s="23"/>
      <c r="S219" s="23"/>
      <c r="U219" s="23"/>
      <c r="V219" s="23"/>
      <c r="W219" s="23"/>
      <c r="X219" s="23"/>
      <c r="Y219" s="23"/>
      <c r="Z219" s="23"/>
      <c r="AA219" s="23"/>
      <c r="AB219" s="23"/>
      <c r="AC219" s="83"/>
      <c r="AD219" s="23"/>
      <c r="AE219" s="23"/>
      <c r="AF219" s="23"/>
      <c r="AG219" s="23"/>
      <c r="BD219" s="36">
        <f t="shared" si="85"/>
        <v>0</v>
      </c>
      <c r="BE219" s="36">
        <f t="shared" si="88"/>
        <v>0</v>
      </c>
      <c r="BF219" s="36">
        <f t="shared" si="89"/>
        <v>0</v>
      </c>
      <c r="BG219" s="36">
        <f t="shared" si="90"/>
        <v>0</v>
      </c>
      <c r="BH219" s="36">
        <f t="shared" si="91"/>
        <v>0</v>
      </c>
      <c r="BI219" s="36">
        <f t="shared" si="92"/>
        <v>0</v>
      </c>
      <c r="BJ219" s="36">
        <f t="shared" si="93"/>
        <v>0</v>
      </c>
      <c r="BK219" s="36">
        <f t="shared" si="94"/>
        <v>0</v>
      </c>
      <c r="BL219" s="36">
        <f t="shared" si="95"/>
        <v>0</v>
      </c>
      <c r="BM219" s="36">
        <f t="shared" si="96"/>
        <v>0</v>
      </c>
      <c r="BN219" s="36">
        <f t="shared" si="97"/>
        <v>0</v>
      </c>
      <c r="BO219" s="36">
        <f t="shared" si="98"/>
        <v>0</v>
      </c>
      <c r="BP219" s="36">
        <f t="shared" si="99"/>
        <v>0</v>
      </c>
      <c r="BQ219" s="36">
        <f t="shared" si="100"/>
        <v>0</v>
      </c>
      <c r="BR219" s="36">
        <f t="shared" si="101"/>
        <v>0</v>
      </c>
      <c r="BS219" s="36">
        <f t="shared" si="102"/>
        <v>0</v>
      </c>
      <c r="BT219" s="36">
        <f t="shared" si="103"/>
        <v>0</v>
      </c>
      <c r="BU219" s="36">
        <f t="shared" si="104"/>
        <v>0</v>
      </c>
      <c r="BV219" s="36">
        <f t="shared" si="105"/>
        <v>0</v>
      </c>
      <c r="BW219" s="36">
        <f t="shared" si="106"/>
        <v>0</v>
      </c>
      <c r="BX219" s="36">
        <f t="shared" si="107"/>
        <v>0</v>
      </c>
    </row>
    <row r="220" spans="1:76" s="21" customFormat="1" ht="42" thickBot="1">
      <c r="A220" s="107" t="s">
        <v>214</v>
      </c>
      <c r="B220" s="108" t="str">
        <f>B$106</f>
        <v>Nb of holds per set</v>
      </c>
      <c r="C220" s="108" t="s">
        <v>4</v>
      </c>
      <c r="D220" s="108" t="s">
        <v>5</v>
      </c>
      <c r="E220" s="108" t="s">
        <v>253</v>
      </c>
      <c r="F220" s="108" t="s">
        <v>88</v>
      </c>
      <c r="G220" s="108" t="s">
        <v>89</v>
      </c>
      <c r="H220" s="108" t="s">
        <v>90</v>
      </c>
      <c r="I220" s="108" t="s">
        <v>91</v>
      </c>
      <c r="J220" s="108" t="s">
        <v>92</v>
      </c>
      <c r="K220" s="108" t="s">
        <v>93</v>
      </c>
      <c r="L220" s="108" t="s">
        <v>94</v>
      </c>
      <c r="M220" s="109" t="s">
        <v>7</v>
      </c>
      <c r="N220" s="110" t="s">
        <v>8</v>
      </c>
      <c r="O220" s="111" t="s">
        <v>1459</v>
      </c>
      <c r="P220" s="111" t="s">
        <v>9</v>
      </c>
      <c r="Q220" s="112" t="s">
        <v>10</v>
      </c>
      <c r="R220" s="113" t="s">
        <v>11</v>
      </c>
      <c r="S220" s="114" t="s">
        <v>12</v>
      </c>
      <c r="T220" s="115" t="s">
        <v>1460</v>
      </c>
      <c r="U220" s="115" t="s">
        <v>13</v>
      </c>
      <c r="V220" s="116" t="s">
        <v>14</v>
      </c>
      <c r="W220" s="117" t="s">
        <v>15</v>
      </c>
      <c r="X220" s="118" t="s">
        <v>16</v>
      </c>
      <c r="Y220" s="119" t="s">
        <v>105</v>
      </c>
      <c r="Z220" s="120" t="s">
        <v>106</v>
      </c>
      <c r="AA220" s="121" t="s">
        <v>107</v>
      </c>
      <c r="AB220" s="122" t="s">
        <v>108</v>
      </c>
      <c r="AC220" s="123" t="s">
        <v>256</v>
      </c>
      <c r="AD220" s="84" t="s">
        <v>18</v>
      </c>
      <c r="AE220" s="85" t="s">
        <v>19</v>
      </c>
      <c r="AF220" s="85" t="s">
        <v>20</v>
      </c>
      <c r="AG220" s="85" t="s">
        <v>21</v>
      </c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>
        <f t="shared" si="85"/>
        <v>0</v>
      </c>
      <c r="BE220" s="36">
        <f t="shared" si="88"/>
        <v>0</v>
      </c>
      <c r="BF220" s="36">
        <f t="shared" si="89"/>
        <v>0</v>
      </c>
      <c r="BG220" s="36">
        <f t="shared" si="90"/>
        <v>0</v>
      </c>
      <c r="BH220" s="36">
        <f t="shared" si="91"/>
        <v>0</v>
      </c>
      <c r="BI220" s="36">
        <f t="shared" si="92"/>
        <v>0</v>
      </c>
      <c r="BJ220" s="36">
        <f t="shared" si="93"/>
        <v>0</v>
      </c>
      <c r="BK220" s="36">
        <f t="shared" si="94"/>
        <v>0</v>
      </c>
      <c r="BL220" s="36">
        <f t="shared" si="95"/>
        <v>0</v>
      </c>
      <c r="BM220" s="36">
        <f t="shared" si="96"/>
        <v>0</v>
      </c>
      <c r="BN220" s="36">
        <f t="shared" si="97"/>
        <v>0</v>
      </c>
      <c r="BO220" s="36">
        <f t="shared" si="98"/>
        <v>0</v>
      </c>
      <c r="BP220" s="36">
        <f t="shared" si="99"/>
        <v>0</v>
      </c>
      <c r="BQ220" s="36">
        <f t="shared" si="100"/>
        <v>0</v>
      </c>
      <c r="BR220" s="36">
        <f t="shared" si="101"/>
        <v>0</v>
      </c>
      <c r="BS220" s="36">
        <f t="shared" si="102"/>
        <v>0</v>
      </c>
      <c r="BT220" s="36">
        <f t="shared" si="103"/>
        <v>0</v>
      </c>
      <c r="BU220" s="36">
        <f t="shared" si="104"/>
        <v>0</v>
      </c>
      <c r="BV220" s="36">
        <f t="shared" si="105"/>
        <v>0</v>
      </c>
      <c r="BW220" s="36">
        <f t="shared" si="106"/>
        <v>0</v>
      </c>
      <c r="BX220" s="36">
        <f t="shared" si="107"/>
        <v>0</v>
      </c>
    </row>
    <row r="221" spans="1:76" s="36" customFormat="1" ht="13.95" customHeight="1" thickBot="1">
      <c r="A221" s="81" t="s">
        <v>215</v>
      </c>
      <c r="B221" s="26">
        <v>40</v>
      </c>
      <c r="C221" s="61" t="s">
        <v>216</v>
      </c>
      <c r="D221" s="62" t="s">
        <v>111</v>
      </c>
      <c r="E221" s="62"/>
      <c r="F221" s="72"/>
      <c r="G221" s="72">
        <v>15</v>
      </c>
      <c r="H221" s="72">
        <v>15</v>
      </c>
      <c r="I221" s="72">
        <v>10</v>
      </c>
      <c r="J221" s="72"/>
      <c r="K221" s="72"/>
      <c r="L221" s="126"/>
      <c r="M221" s="65" t="e">
        <f>#REF!</f>
        <v>#REF!</v>
      </c>
      <c r="N221" s="65" t="e">
        <f>#REF!</f>
        <v>#REF!</v>
      </c>
      <c r="O221" s="65" t="e">
        <f>#REF!</f>
        <v>#REF!</v>
      </c>
      <c r="P221" s="65" t="e">
        <f>#REF!</f>
        <v>#REF!</v>
      </c>
      <c r="Q221" s="65" t="e">
        <f>#REF!</f>
        <v>#REF!</v>
      </c>
      <c r="R221" s="65" t="e">
        <f>#REF!</f>
        <v>#REF!</v>
      </c>
      <c r="S221" s="65" t="e">
        <f>#REF!</f>
        <v>#REF!</v>
      </c>
      <c r="T221" s="65" t="e">
        <f>#REF!</f>
        <v>#REF!</v>
      </c>
      <c r="U221" s="65" t="e">
        <f>#REF!</f>
        <v>#REF!</v>
      </c>
      <c r="V221" s="65" t="e">
        <f>#REF!</f>
        <v>#REF!</v>
      </c>
      <c r="W221" s="65" t="e">
        <f>#REF!</f>
        <v>#REF!</v>
      </c>
      <c r="X221" s="65" t="e">
        <f>#REF!</f>
        <v>#REF!</v>
      </c>
      <c r="Y221" s="65" t="e">
        <f>#REF!</f>
        <v>#REF!</v>
      </c>
      <c r="Z221" s="65" t="e">
        <f>#REF!</f>
        <v>#REF!</v>
      </c>
      <c r="AA221" s="65" t="e">
        <f>#REF!</f>
        <v>#REF!</v>
      </c>
      <c r="AB221" s="65" t="e">
        <f>#REF!</f>
        <v>#REF!</v>
      </c>
      <c r="AC221" s="76">
        <v>165</v>
      </c>
      <c r="AD221" s="106" t="e">
        <f t="shared" ref="AD221:AD230" si="109">(M221*$AC221)+(N221*$AC221)+(P221*$AC221)+(Q221*$AC221)+(R221*$AC221)+(S221*$AC221)+(U221*$AC221)+(V221*$AC221)+(W221*$AC221)+(X221*$AC221)</f>
        <v>#REF!</v>
      </c>
      <c r="AE221" s="91">
        <v>8.16</v>
      </c>
      <c r="AF221" s="88">
        <v>9.26</v>
      </c>
      <c r="AG221" s="89" t="e">
        <f t="shared" ref="AG221:AG230" si="110">(M221*$B221)+(N221*$B221)+(P221*$B221)+(Q221*$B221)+(R221*$B221)+(S221*$B221)+(U221*$B221)+(V221*$B221)+(W221*$B221)+(X221*$B221)</f>
        <v>#REF!</v>
      </c>
      <c r="AH221" s="36" t="e">
        <f t="shared" ref="AH221:AH230" si="111">SUM(M221:AB221)</f>
        <v>#REF!</v>
      </c>
      <c r="AI221" s="36">
        <f>VLOOKUP(A221,'base vis'!C:I,7,0)</f>
        <v>0</v>
      </c>
      <c r="AJ221" s="36">
        <f>VLOOKUP($A221,'base vis'!C:J,8,0)</f>
        <v>18</v>
      </c>
      <c r="AK221" s="36">
        <f>VLOOKUP($A221,'base vis'!C:K,9,0)</f>
        <v>19</v>
      </c>
      <c r="AL221" s="36">
        <f>VLOOKUP($A221,'base vis'!C:L,10,0)</f>
        <v>3</v>
      </c>
      <c r="AM221" s="36">
        <f>VLOOKUP($A221,'base vis'!C:M,11,0)</f>
        <v>0</v>
      </c>
      <c r="AN221" s="36">
        <f>VLOOKUP($A221,'base vis'!C:N,12,0)</f>
        <v>0</v>
      </c>
      <c r="AO221" s="36">
        <f>VLOOKUP($A221,'base vis'!C:O,13,0)</f>
        <v>0</v>
      </c>
      <c r="AP221" s="36">
        <f>VLOOKUP($A221,'base vis'!C:P,14,0)</f>
        <v>0</v>
      </c>
      <c r="AQ221" s="36">
        <f>VLOOKUP($A221,'base vis'!C:Q,15,0)</f>
        <v>0</v>
      </c>
      <c r="AR221" s="36">
        <f>VLOOKUP($A221,'base vis'!C:R,16,0)</f>
        <v>0</v>
      </c>
      <c r="AS221" s="36">
        <f>VLOOKUP($A221,'base vis'!C:S,17,0)</f>
        <v>0</v>
      </c>
      <c r="AT221" s="36">
        <f>VLOOKUP($A221,'base vis'!C:T,18,0)</f>
        <v>0</v>
      </c>
      <c r="AU221" s="36">
        <f>VLOOKUP($A221,'base vis'!C:U,19,0)</f>
        <v>0</v>
      </c>
      <c r="AV221" s="36">
        <f>VLOOKUP($A221,'base vis'!C:V,20,0)</f>
        <v>0</v>
      </c>
      <c r="AW221" s="36">
        <f>VLOOKUP($A221,'base vis'!C:W,21,0)</f>
        <v>0</v>
      </c>
      <c r="AX221" s="36">
        <f>VLOOKUP($A221,'base vis'!C:X,22,0)</f>
        <v>0</v>
      </c>
      <c r="AY221" s="36">
        <f>VLOOKUP($A221,'base vis'!C:Y,23,0)</f>
        <v>0</v>
      </c>
      <c r="AZ221" s="36">
        <f>VLOOKUP($A221,'base vis'!C:E,3,0)</f>
        <v>0</v>
      </c>
      <c r="BA221" s="36">
        <f>VLOOKUP($A221,'base vis'!C:F,4,0)</f>
        <v>0</v>
      </c>
      <c r="BB221" s="36">
        <f>VLOOKUP($A221,'base vis'!C:G,5,0)</f>
        <v>0</v>
      </c>
      <c r="BC221" s="36">
        <f>VLOOKUP($A221,'base vis'!C:H,6,0)</f>
        <v>0</v>
      </c>
      <c r="BD221" s="36" t="e">
        <f t="shared" si="85"/>
        <v>#REF!</v>
      </c>
      <c r="BE221" s="36" t="e">
        <f t="shared" si="88"/>
        <v>#REF!</v>
      </c>
      <c r="BF221" s="36" t="e">
        <f t="shared" si="89"/>
        <v>#REF!</v>
      </c>
      <c r="BG221" s="36" t="e">
        <f t="shared" si="90"/>
        <v>#REF!</v>
      </c>
      <c r="BH221" s="36" t="e">
        <f t="shared" si="91"/>
        <v>#REF!</v>
      </c>
      <c r="BI221" s="36" t="e">
        <f t="shared" si="92"/>
        <v>#REF!</v>
      </c>
      <c r="BJ221" s="36" t="e">
        <f t="shared" si="93"/>
        <v>#REF!</v>
      </c>
      <c r="BK221" s="36" t="e">
        <f t="shared" si="94"/>
        <v>#REF!</v>
      </c>
      <c r="BL221" s="36" t="e">
        <f t="shared" si="95"/>
        <v>#REF!</v>
      </c>
      <c r="BM221" s="36" t="e">
        <f t="shared" si="96"/>
        <v>#REF!</v>
      </c>
      <c r="BN221" s="36" t="e">
        <f t="shared" si="97"/>
        <v>#REF!</v>
      </c>
      <c r="BO221" s="36" t="e">
        <f t="shared" si="98"/>
        <v>#REF!</v>
      </c>
      <c r="BP221" s="36" t="e">
        <f t="shared" si="99"/>
        <v>#REF!</v>
      </c>
      <c r="BQ221" s="36" t="e">
        <f t="shared" si="100"/>
        <v>#REF!</v>
      </c>
      <c r="BR221" s="36" t="e">
        <f t="shared" si="101"/>
        <v>#REF!</v>
      </c>
      <c r="BS221" s="36" t="e">
        <f t="shared" si="102"/>
        <v>#REF!</v>
      </c>
      <c r="BT221" s="36" t="e">
        <f t="shared" si="103"/>
        <v>#REF!</v>
      </c>
      <c r="BU221" s="36" t="e">
        <f t="shared" si="104"/>
        <v>#REF!</v>
      </c>
      <c r="BV221" s="36" t="e">
        <f t="shared" si="105"/>
        <v>#REF!</v>
      </c>
      <c r="BW221" s="36" t="e">
        <f t="shared" si="106"/>
        <v>#REF!</v>
      </c>
      <c r="BX221" s="36" t="e">
        <f t="shared" si="107"/>
        <v>#REF!</v>
      </c>
    </row>
    <row r="222" spans="1:76" s="36" customFormat="1" ht="13.95" customHeight="1" thickBot="1">
      <c r="A222" s="81" t="s">
        <v>217</v>
      </c>
      <c r="B222" s="26">
        <v>40</v>
      </c>
      <c r="C222" s="61" t="s">
        <v>216</v>
      </c>
      <c r="D222" s="62" t="s">
        <v>111</v>
      </c>
      <c r="E222" s="62"/>
      <c r="F222" s="72"/>
      <c r="G222" s="72">
        <v>15</v>
      </c>
      <c r="H222" s="72">
        <v>15</v>
      </c>
      <c r="I222" s="72">
        <v>10</v>
      </c>
      <c r="J222" s="72"/>
      <c r="K222" s="72"/>
      <c r="L222" s="126"/>
      <c r="M222" s="65" t="e">
        <f>#REF!</f>
        <v>#REF!</v>
      </c>
      <c r="N222" s="65" t="e">
        <f>#REF!</f>
        <v>#REF!</v>
      </c>
      <c r="O222" s="65" t="e">
        <f>#REF!</f>
        <v>#REF!</v>
      </c>
      <c r="P222" s="65" t="e">
        <f>#REF!</f>
        <v>#REF!</v>
      </c>
      <c r="Q222" s="65" t="e">
        <f>#REF!</f>
        <v>#REF!</v>
      </c>
      <c r="R222" s="65" t="e">
        <f>#REF!</f>
        <v>#REF!</v>
      </c>
      <c r="S222" s="65" t="e">
        <f>#REF!</f>
        <v>#REF!</v>
      </c>
      <c r="T222" s="65" t="e">
        <f>#REF!</f>
        <v>#REF!</v>
      </c>
      <c r="U222" s="65" t="e">
        <f>#REF!</f>
        <v>#REF!</v>
      </c>
      <c r="V222" s="65" t="e">
        <f>#REF!</f>
        <v>#REF!</v>
      </c>
      <c r="W222" s="65" t="e">
        <f>#REF!</f>
        <v>#REF!</v>
      </c>
      <c r="X222" s="65" t="e">
        <f>#REF!</f>
        <v>#REF!</v>
      </c>
      <c r="Y222" s="65" t="e">
        <f>#REF!</f>
        <v>#REF!</v>
      </c>
      <c r="Z222" s="65" t="e">
        <f>#REF!</f>
        <v>#REF!</v>
      </c>
      <c r="AA222" s="65" t="e">
        <f>#REF!</f>
        <v>#REF!</v>
      </c>
      <c r="AB222" s="65" t="e">
        <f>#REF!</f>
        <v>#REF!</v>
      </c>
      <c r="AC222" s="76">
        <v>165</v>
      </c>
      <c r="AD222" s="106" t="e">
        <f t="shared" si="109"/>
        <v>#REF!</v>
      </c>
      <c r="AE222" s="91">
        <v>8.16</v>
      </c>
      <c r="AF222" s="88">
        <v>9.26</v>
      </c>
      <c r="AG222" s="89" t="e">
        <f t="shared" si="110"/>
        <v>#REF!</v>
      </c>
      <c r="AH222" s="36" t="e">
        <f t="shared" si="111"/>
        <v>#REF!</v>
      </c>
      <c r="AI222" s="36">
        <f>VLOOKUP(A222,'base vis'!C:I,7,0)</f>
        <v>0</v>
      </c>
      <c r="AJ222" s="36">
        <f>VLOOKUP($A222,'base vis'!C:J,8,0)</f>
        <v>12</v>
      </c>
      <c r="AK222" s="36">
        <f>VLOOKUP($A222,'base vis'!C:K,9,0)</f>
        <v>21</v>
      </c>
      <c r="AL222" s="36">
        <f>VLOOKUP($A222,'base vis'!C:L,10,0)</f>
        <v>7</v>
      </c>
      <c r="AM222" s="36">
        <f>VLOOKUP($A222,'base vis'!C:M,11,0)</f>
        <v>0</v>
      </c>
      <c r="AN222" s="36">
        <f>VLOOKUP($A222,'base vis'!C:N,12,0)</f>
        <v>0</v>
      </c>
      <c r="AO222" s="36">
        <f>VLOOKUP($A222,'base vis'!C:O,13,0)</f>
        <v>0</v>
      </c>
      <c r="AP222" s="36">
        <f>VLOOKUP($A222,'base vis'!C:P,14,0)</f>
        <v>0</v>
      </c>
      <c r="AQ222" s="36">
        <f>VLOOKUP($A222,'base vis'!C:Q,15,0)</f>
        <v>0</v>
      </c>
      <c r="AR222" s="36">
        <f>VLOOKUP($A222,'base vis'!C:R,16,0)</f>
        <v>0</v>
      </c>
      <c r="AS222" s="36">
        <f>VLOOKUP($A222,'base vis'!C:S,17,0)</f>
        <v>0</v>
      </c>
      <c r="AT222" s="36">
        <f>VLOOKUP($A222,'base vis'!C:T,18,0)</f>
        <v>0</v>
      </c>
      <c r="AU222" s="36">
        <f>VLOOKUP($A222,'base vis'!C:U,19,0)</f>
        <v>0</v>
      </c>
      <c r="AV222" s="36">
        <f>VLOOKUP($A222,'base vis'!C:V,20,0)</f>
        <v>0</v>
      </c>
      <c r="AW222" s="36">
        <f>VLOOKUP($A222,'base vis'!C:W,21,0)</f>
        <v>0</v>
      </c>
      <c r="AX222" s="36">
        <f>VLOOKUP($A222,'base vis'!C:X,22,0)</f>
        <v>0</v>
      </c>
      <c r="AY222" s="36">
        <f>VLOOKUP($A222,'base vis'!C:Y,23,0)</f>
        <v>0</v>
      </c>
      <c r="AZ222" s="36">
        <f>VLOOKUP($A222,'base vis'!C:E,3,0)</f>
        <v>0</v>
      </c>
      <c r="BA222" s="36">
        <f>VLOOKUP($A222,'base vis'!C:F,4,0)</f>
        <v>0</v>
      </c>
      <c r="BB222" s="36">
        <f>VLOOKUP($A222,'base vis'!C:G,5,0)</f>
        <v>0</v>
      </c>
      <c r="BC222" s="36">
        <f>VLOOKUP($A222,'base vis'!C:H,6,0)</f>
        <v>0</v>
      </c>
      <c r="BD222" s="36" t="e">
        <f t="shared" si="85"/>
        <v>#REF!</v>
      </c>
      <c r="BE222" s="36" t="e">
        <f t="shared" si="88"/>
        <v>#REF!</v>
      </c>
      <c r="BF222" s="36" t="e">
        <f t="shared" si="89"/>
        <v>#REF!</v>
      </c>
      <c r="BG222" s="36" t="e">
        <f t="shared" si="90"/>
        <v>#REF!</v>
      </c>
      <c r="BH222" s="36" t="e">
        <f t="shared" si="91"/>
        <v>#REF!</v>
      </c>
      <c r="BI222" s="36" t="e">
        <f t="shared" si="92"/>
        <v>#REF!</v>
      </c>
      <c r="BJ222" s="36" t="e">
        <f t="shared" si="93"/>
        <v>#REF!</v>
      </c>
      <c r="BK222" s="36" t="e">
        <f t="shared" si="94"/>
        <v>#REF!</v>
      </c>
      <c r="BL222" s="36" t="e">
        <f t="shared" si="95"/>
        <v>#REF!</v>
      </c>
      <c r="BM222" s="36" t="e">
        <f t="shared" si="96"/>
        <v>#REF!</v>
      </c>
      <c r="BN222" s="36" t="e">
        <f t="shared" si="97"/>
        <v>#REF!</v>
      </c>
      <c r="BO222" s="36" t="e">
        <f t="shared" si="98"/>
        <v>#REF!</v>
      </c>
      <c r="BP222" s="36" t="e">
        <f t="shared" si="99"/>
        <v>#REF!</v>
      </c>
      <c r="BQ222" s="36" t="e">
        <f t="shared" si="100"/>
        <v>#REF!</v>
      </c>
      <c r="BR222" s="36" t="e">
        <f t="shared" si="101"/>
        <v>#REF!</v>
      </c>
      <c r="BS222" s="36" t="e">
        <f t="shared" si="102"/>
        <v>#REF!</v>
      </c>
      <c r="BT222" s="36" t="e">
        <f t="shared" si="103"/>
        <v>#REF!</v>
      </c>
      <c r="BU222" s="36" t="e">
        <f t="shared" si="104"/>
        <v>#REF!</v>
      </c>
      <c r="BV222" s="36" t="e">
        <f t="shared" si="105"/>
        <v>#REF!</v>
      </c>
      <c r="BW222" s="36" t="e">
        <f t="shared" si="106"/>
        <v>#REF!</v>
      </c>
      <c r="BX222" s="36" t="e">
        <f t="shared" si="107"/>
        <v>#REF!</v>
      </c>
    </row>
    <row r="223" spans="1:76" s="36" customFormat="1" ht="13.95" customHeight="1" thickBot="1">
      <c r="A223" s="81" t="s">
        <v>218</v>
      </c>
      <c r="B223" s="26">
        <v>50</v>
      </c>
      <c r="C223" s="61" t="s">
        <v>219</v>
      </c>
      <c r="D223" s="62" t="s">
        <v>111</v>
      </c>
      <c r="E223" s="62"/>
      <c r="F223" s="72"/>
      <c r="G223" s="72">
        <v>15</v>
      </c>
      <c r="H223" s="72">
        <v>15</v>
      </c>
      <c r="I223" s="72">
        <v>15</v>
      </c>
      <c r="J223" s="72">
        <v>5</v>
      </c>
      <c r="K223" s="72"/>
      <c r="L223" s="126"/>
      <c r="M223" s="65" t="e">
        <f>#REF!</f>
        <v>#REF!</v>
      </c>
      <c r="N223" s="65" t="e">
        <f>#REF!</f>
        <v>#REF!</v>
      </c>
      <c r="O223" s="65" t="e">
        <f>#REF!</f>
        <v>#REF!</v>
      </c>
      <c r="P223" s="65" t="e">
        <f>#REF!</f>
        <v>#REF!</v>
      </c>
      <c r="Q223" s="65" t="e">
        <f>#REF!</f>
        <v>#REF!</v>
      </c>
      <c r="R223" s="65" t="e">
        <f>#REF!</f>
        <v>#REF!</v>
      </c>
      <c r="S223" s="65" t="e">
        <f>#REF!</f>
        <v>#REF!</v>
      </c>
      <c r="T223" s="65" t="e">
        <f>#REF!</f>
        <v>#REF!</v>
      </c>
      <c r="U223" s="65" t="e">
        <f>#REF!</f>
        <v>#REF!</v>
      </c>
      <c r="V223" s="65" t="e">
        <f>#REF!</f>
        <v>#REF!</v>
      </c>
      <c r="W223" s="65" t="e">
        <f>#REF!</f>
        <v>#REF!</v>
      </c>
      <c r="X223" s="65" t="e">
        <f>#REF!</f>
        <v>#REF!</v>
      </c>
      <c r="Y223" s="65" t="e">
        <f>#REF!</f>
        <v>#REF!</v>
      </c>
      <c r="Z223" s="65" t="e">
        <f>#REF!</f>
        <v>#REF!</v>
      </c>
      <c r="AA223" s="65" t="e">
        <f>#REF!</f>
        <v>#REF!</v>
      </c>
      <c r="AB223" s="65" t="e">
        <f>#REF!</f>
        <v>#REF!</v>
      </c>
      <c r="AC223" s="76">
        <v>207.5</v>
      </c>
      <c r="AD223" s="106" t="e">
        <f t="shared" si="109"/>
        <v>#REF!</v>
      </c>
      <c r="AE223" s="91">
        <v>13.65</v>
      </c>
      <c r="AF223" s="88">
        <v>14.914999999999999</v>
      </c>
      <c r="AG223" s="89" t="e">
        <f t="shared" si="110"/>
        <v>#REF!</v>
      </c>
      <c r="AH223" s="36" t="e">
        <f t="shared" si="111"/>
        <v>#REF!</v>
      </c>
      <c r="AI223" s="36">
        <f>VLOOKUP(A223,'base vis'!C:I,7,0)</f>
        <v>0</v>
      </c>
      <c r="AJ223" s="36">
        <f>VLOOKUP($A223,'base vis'!C:J,8,0)</f>
        <v>15</v>
      </c>
      <c r="AK223" s="36">
        <f>VLOOKUP($A223,'base vis'!C:K,9,0)</f>
        <v>25</v>
      </c>
      <c r="AL223" s="36">
        <f>VLOOKUP($A223,'base vis'!C:L,10,0)</f>
        <v>10</v>
      </c>
      <c r="AM223" s="36">
        <f>VLOOKUP($A223,'base vis'!C:M,11,0)</f>
        <v>0</v>
      </c>
      <c r="AN223" s="36">
        <f>VLOOKUP($A223,'base vis'!C:N,12,0)</f>
        <v>0</v>
      </c>
      <c r="AO223" s="36">
        <f>VLOOKUP($A223,'base vis'!C:O,13,0)</f>
        <v>0</v>
      </c>
      <c r="AP223" s="36">
        <f>VLOOKUP($A223,'base vis'!C:P,14,0)</f>
        <v>0</v>
      </c>
      <c r="AQ223" s="36">
        <f>VLOOKUP($A223,'base vis'!C:Q,15,0)</f>
        <v>0</v>
      </c>
      <c r="AR223" s="36">
        <f>VLOOKUP($A223,'base vis'!C:R,16,0)</f>
        <v>0</v>
      </c>
      <c r="AS223" s="36">
        <f>VLOOKUP($A223,'base vis'!C:S,17,0)</f>
        <v>0</v>
      </c>
      <c r="AT223" s="36">
        <f>VLOOKUP($A223,'base vis'!C:T,18,0)</f>
        <v>0</v>
      </c>
      <c r="AU223" s="36">
        <f>VLOOKUP($A223,'base vis'!C:U,19,0)</f>
        <v>0</v>
      </c>
      <c r="AV223" s="36">
        <f>VLOOKUP($A223,'base vis'!C:V,20,0)</f>
        <v>0</v>
      </c>
      <c r="AW223" s="36">
        <f>VLOOKUP($A223,'base vis'!C:W,21,0)</f>
        <v>0</v>
      </c>
      <c r="AX223" s="36">
        <f>VLOOKUP($A223,'base vis'!C:X,22,0)</f>
        <v>0</v>
      </c>
      <c r="AY223" s="36">
        <f>VLOOKUP($A223,'base vis'!C:Y,23,0)</f>
        <v>0</v>
      </c>
      <c r="AZ223" s="36">
        <f>VLOOKUP($A223,'base vis'!C:E,3,0)</f>
        <v>0</v>
      </c>
      <c r="BA223" s="36">
        <f>VLOOKUP($A223,'base vis'!C:F,4,0)</f>
        <v>0</v>
      </c>
      <c r="BB223" s="36">
        <f>VLOOKUP($A223,'base vis'!C:G,5,0)</f>
        <v>0</v>
      </c>
      <c r="BC223" s="36">
        <f>VLOOKUP($A223,'base vis'!C:H,6,0)</f>
        <v>0</v>
      </c>
      <c r="BD223" s="36" t="e">
        <f t="shared" si="85"/>
        <v>#REF!</v>
      </c>
      <c r="BE223" s="36" t="e">
        <f t="shared" si="88"/>
        <v>#REF!</v>
      </c>
      <c r="BF223" s="36" t="e">
        <f t="shared" si="89"/>
        <v>#REF!</v>
      </c>
      <c r="BG223" s="36" t="e">
        <f t="shared" si="90"/>
        <v>#REF!</v>
      </c>
      <c r="BH223" s="36" t="e">
        <f t="shared" si="91"/>
        <v>#REF!</v>
      </c>
      <c r="BI223" s="36" t="e">
        <f t="shared" si="92"/>
        <v>#REF!</v>
      </c>
      <c r="BJ223" s="36" t="e">
        <f t="shared" si="93"/>
        <v>#REF!</v>
      </c>
      <c r="BK223" s="36" t="e">
        <f t="shared" si="94"/>
        <v>#REF!</v>
      </c>
      <c r="BL223" s="36" t="e">
        <f t="shared" si="95"/>
        <v>#REF!</v>
      </c>
      <c r="BM223" s="36" t="e">
        <f t="shared" si="96"/>
        <v>#REF!</v>
      </c>
      <c r="BN223" s="36" t="e">
        <f t="shared" si="97"/>
        <v>#REF!</v>
      </c>
      <c r="BO223" s="36" t="e">
        <f t="shared" si="98"/>
        <v>#REF!</v>
      </c>
      <c r="BP223" s="36" t="e">
        <f t="shared" si="99"/>
        <v>#REF!</v>
      </c>
      <c r="BQ223" s="36" t="e">
        <f t="shared" si="100"/>
        <v>#REF!</v>
      </c>
      <c r="BR223" s="36" t="e">
        <f t="shared" si="101"/>
        <v>#REF!</v>
      </c>
      <c r="BS223" s="36" t="e">
        <f t="shared" si="102"/>
        <v>#REF!</v>
      </c>
      <c r="BT223" s="36" t="e">
        <f t="shared" si="103"/>
        <v>#REF!</v>
      </c>
      <c r="BU223" s="36" t="e">
        <f t="shared" si="104"/>
        <v>#REF!</v>
      </c>
      <c r="BV223" s="36" t="e">
        <f t="shared" si="105"/>
        <v>#REF!</v>
      </c>
      <c r="BW223" s="36" t="e">
        <f t="shared" si="106"/>
        <v>#REF!</v>
      </c>
      <c r="BX223" s="36" t="e">
        <f t="shared" si="107"/>
        <v>#REF!</v>
      </c>
    </row>
    <row r="224" spans="1:76" s="36" customFormat="1" ht="13.95" customHeight="1" thickBot="1">
      <c r="A224" s="81" t="s">
        <v>220</v>
      </c>
      <c r="B224" s="26">
        <v>50</v>
      </c>
      <c r="C224" s="61" t="s">
        <v>219</v>
      </c>
      <c r="D224" s="62" t="s">
        <v>111</v>
      </c>
      <c r="E224" s="62"/>
      <c r="F224" s="72"/>
      <c r="G224" s="72">
        <v>15</v>
      </c>
      <c r="H224" s="72">
        <v>15</v>
      </c>
      <c r="I224" s="72">
        <v>15</v>
      </c>
      <c r="J224" s="72">
        <v>5</v>
      </c>
      <c r="K224" s="72"/>
      <c r="L224" s="126"/>
      <c r="M224" s="65" t="e">
        <f>#REF!</f>
        <v>#REF!</v>
      </c>
      <c r="N224" s="65" t="e">
        <f>#REF!</f>
        <v>#REF!</v>
      </c>
      <c r="O224" s="65" t="e">
        <f>#REF!</f>
        <v>#REF!</v>
      </c>
      <c r="P224" s="65" t="e">
        <f>#REF!</f>
        <v>#REF!</v>
      </c>
      <c r="Q224" s="65" t="e">
        <f>#REF!</f>
        <v>#REF!</v>
      </c>
      <c r="R224" s="65" t="e">
        <f>#REF!</f>
        <v>#REF!</v>
      </c>
      <c r="S224" s="65" t="e">
        <f>#REF!</f>
        <v>#REF!</v>
      </c>
      <c r="T224" s="65" t="e">
        <f>#REF!</f>
        <v>#REF!</v>
      </c>
      <c r="U224" s="65" t="e">
        <f>#REF!</f>
        <v>#REF!</v>
      </c>
      <c r="V224" s="65" t="e">
        <f>#REF!</f>
        <v>#REF!</v>
      </c>
      <c r="W224" s="65" t="e">
        <f>#REF!</f>
        <v>#REF!</v>
      </c>
      <c r="X224" s="65" t="e">
        <f>#REF!</f>
        <v>#REF!</v>
      </c>
      <c r="Y224" s="65" t="e">
        <f>#REF!</f>
        <v>#REF!</v>
      </c>
      <c r="Z224" s="65" t="e">
        <f>#REF!</f>
        <v>#REF!</v>
      </c>
      <c r="AA224" s="65" t="e">
        <f>#REF!</f>
        <v>#REF!</v>
      </c>
      <c r="AB224" s="65" t="e">
        <f>#REF!</f>
        <v>#REF!</v>
      </c>
      <c r="AC224" s="76">
        <v>207.5</v>
      </c>
      <c r="AD224" s="106" t="e">
        <f t="shared" si="109"/>
        <v>#REF!</v>
      </c>
      <c r="AE224" s="91">
        <v>13.645</v>
      </c>
      <c r="AF224" s="88">
        <v>14.909999999999998</v>
      </c>
      <c r="AG224" s="89" t="e">
        <f t="shared" si="110"/>
        <v>#REF!</v>
      </c>
      <c r="AH224" s="36" t="e">
        <f t="shared" si="111"/>
        <v>#REF!</v>
      </c>
      <c r="AI224" s="36">
        <f>VLOOKUP(A224,'base vis'!C:I,7,0)</f>
        <v>0</v>
      </c>
      <c r="AJ224" s="36">
        <f>VLOOKUP($A224,'base vis'!C:J,8,0)</f>
        <v>18</v>
      </c>
      <c r="AK224" s="36">
        <f>VLOOKUP($A224,'base vis'!C:K,9,0)</f>
        <v>20</v>
      </c>
      <c r="AL224" s="36">
        <f>VLOOKUP($A224,'base vis'!C:L,10,0)</f>
        <v>12</v>
      </c>
      <c r="AM224" s="36">
        <f>VLOOKUP($A224,'base vis'!C:M,11,0)</f>
        <v>0</v>
      </c>
      <c r="AN224" s="36">
        <f>VLOOKUP($A224,'base vis'!C:N,12,0)</f>
        <v>0</v>
      </c>
      <c r="AO224" s="36">
        <f>VLOOKUP($A224,'base vis'!C:O,13,0)</f>
        <v>0</v>
      </c>
      <c r="AP224" s="36">
        <f>VLOOKUP($A224,'base vis'!C:P,14,0)</f>
        <v>0</v>
      </c>
      <c r="AQ224" s="36">
        <f>VLOOKUP($A224,'base vis'!C:Q,15,0)</f>
        <v>0</v>
      </c>
      <c r="AR224" s="36">
        <f>VLOOKUP($A224,'base vis'!C:R,16,0)</f>
        <v>0</v>
      </c>
      <c r="AS224" s="36">
        <f>VLOOKUP($A224,'base vis'!C:S,17,0)</f>
        <v>0</v>
      </c>
      <c r="AT224" s="36">
        <f>VLOOKUP($A224,'base vis'!C:T,18,0)</f>
        <v>0</v>
      </c>
      <c r="AU224" s="36">
        <f>VLOOKUP($A224,'base vis'!C:U,19,0)</f>
        <v>0</v>
      </c>
      <c r="AV224" s="36">
        <f>VLOOKUP($A224,'base vis'!C:V,20,0)</f>
        <v>0</v>
      </c>
      <c r="AW224" s="36">
        <f>VLOOKUP($A224,'base vis'!C:W,21,0)</f>
        <v>0</v>
      </c>
      <c r="AX224" s="36">
        <f>VLOOKUP($A224,'base vis'!C:X,22,0)</f>
        <v>0</v>
      </c>
      <c r="AY224" s="36">
        <f>VLOOKUP($A224,'base vis'!C:Y,23,0)</f>
        <v>0</v>
      </c>
      <c r="AZ224" s="36">
        <f>VLOOKUP($A224,'base vis'!C:E,3,0)</f>
        <v>0</v>
      </c>
      <c r="BA224" s="36">
        <f>VLOOKUP($A224,'base vis'!C:F,4,0)</f>
        <v>0</v>
      </c>
      <c r="BB224" s="36">
        <f>VLOOKUP($A224,'base vis'!C:G,5,0)</f>
        <v>0</v>
      </c>
      <c r="BC224" s="36">
        <f>VLOOKUP($A224,'base vis'!C:H,6,0)</f>
        <v>0</v>
      </c>
      <c r="BD224" s="36" t="e">
        <f t="shared" si="85"/>
        <v>#REF!</v>
      </c>
      <c r="BE224" s="36" t="e">
        <f t="shared" si="88"/>
        <v>#REF!</v>
      </c>
      <c r="BF224" s="36" t="e">
        <f t="shared" si="89"/>
        <v>#REF!</v>
      </c>
      <c r="BG224" s="36" t="e">
        <f t="shared" si="90"/>
        <v>#REF!</v>
      </c>
      <c r="BH224" s="36" t="e">
        <f t="shared" si="91"/>
        <v>#REF!</v>
      </c>
      <c r="BI224" s="36" t="e">
        <f t="shared" si="92"/>
        <v>#REF!</v>
      </c>
      <c r="BJ224" s="36" t="e">
        <f t="shared" si="93"/>
        <v>#REF!</v>
      </c>
      <c r="BK224" s="36" t="e">
        <f t="shared" si="94"/>
        <v>#REF!</v>
      </c>
      <c r="BL224" s="36" t="e">
        <f t="shared" si="95"/>
        <v>#REF!</v>
      </c>
      <c r="BM224" s="36" t="e">
        <f t="shared" si="96"/>
        <v>#REF!</v>
      </c>
      <c r="BN224" s="36" t="e">
        <f t="shared" si="97"/>
        <v>#REF!</v>
      </c>
      <c r="BO224" s="36" t="e">
        <f t="shared" si="98"/>
        <v>#REF!</v>
      </c>
      <c r="BP224" s="36" t="e">
        <f t="shared" si="99"/>
        <v>#REF!</v>
      </c>
      <c r="BQ224" s="36" t="e">
        <f t="shared" si="100"/>
        <v>#REF!</v>
      </c>
      <c r="BR224" s="36" t="e">
        <f t="shared" si="101"/>
        <v>#REF!</v>
      </c>
      <c r="BS224" s="36" t="e">
        <f t="shared" si="102"/>
        <v>#REF!</v>
      </c>
      <c r="BT224" s="36" t="e">
        <f t="shared" si="103"/>
        <v>#REF!</v>
      </c>
      <c r="BU224" s="36" t="e">
        <f t="shared" si="104"/>
        <v>#REF!</v>
      </c>
      <c r="BV224" s="36" t="e">
        <f t="shared" si="105"/>
        <v>#REF!</v>
      </c>
      <c r="BW224" s="36" t="e">
        <f t="shared" si="106"/>
        <v>#REF!</v>
      </c>
      <c r="BX224" s="36" t="e">
        <f t="shared" si="107"/>
        <v>#REF!</v>
      </c>
    </row>
    <row r="225" spans="1:76" s="36" customFormat="1" ht="13.95" customHeight="1" thickBot="1">
      <c r="A225" s="81" t="s">
        <v>221</v>
      </c>
      <c r="B225" s="26">
        <v>50</v>
      </c>
      <c r="C225" s="61" t="s">
        <v>219</v>
      </c>
      <c r="D225" s="62" t="s">
        <v>111</v>
      </c>
      <c r="E225" s="62"/>
      <c r="F225" s="72"/>
      <c r="G225" s="72">
        <v>15</v>
      </c>
      <c r="H225" s="72">
        <v>15</v>
      </c>
      <c r="I225" s="72">
        <v>15</v>
      </c>
      <c r="J225" s="72">
        <v>5</v>
      </c>
      <c r="K225" s="72"/>
      <c r="L225" s="126"/>
      <c r="M225" s="65" t="e">
        <f>#REF!</f>
        <v>#REF!</v>
      </c>
      <c r="N225" s="65" t="e">
        <f>#REF!</f>
        <v>#REF!</v>
      </c>
      <c r="O225" s="65" t="e">
        <f>#REF!</f>
        <v>#REF!</v>
      </c>
      <c r="P225" s="65" t="e">
        <f>#REF!</f>
        <v>#REF!</v>
      </c>
      <c r="Q225" s="65" t="e">
        <f>#REF!</f>
        <v>#REF!</v>
      </c>
      <c r="R225" s="65" t="e">
        <f>#REF!</f>
        <v>#REF!</v>
      </c>
      <c r="S225" s="65" t="e">
        <f>#REF!</f>
        <v>#REF!</v>
      </c>
      <c r="T225" s="65" t="e">
        <f>#REF!</f>
        <v>#REF!</v>
      </c>
      <c r="U225" s="65" t="e">
        <f>#REF!</f>
        <v>#REF!</v>
      </c>
      <c r="V225" s="65" t="e">
        <f>#REF!</f>
        <v>#REF!</v>
      </c>
      <c r="W225" s="65" t="e">
        <f>#REF!</f>
        <v>#REF!</v>
      </c>
      <c r="X225" s="65" t="e">
        <f>#REF!</f>
        <v>#REF!</v>
      </c>
      <c r="Y225" s="65" t="e">
        <f>#REF!</f>
        <v>#REF!</v>
      </c>
      <c r="Z225" s="65" t="e">
        <f>#REF!</f>
        <v>#REF!</v>
      </c>
      <c r="AA225" s="65" t="e">
        <f>#REF!</f>
        <v>#REF!</v>
      </c>
      <c r="AB225" s="65" t="e">
        <f>#REF!</f>
        <v>#REF!</v>
      </c>
      <c r="AC225" s="76">
        <v>207.5</v>
      </c>
      <c r="AD225" s="106" t="e">
        <f t="shared" si="109"/>
        <v>#REF!</v>
      </c>
      <c r="AE225" s="91">
        <v>13.84</v>
      </c>
      <c r="AF225" s="88">
        <v>15.05</v>
      </c>
      <c r="AG225" s="89" t="e">
        <f t="shared" si="110"/>
        <v>#REF!</v>
      </c>
      <c r="AH225" s="36" t="e">
        <f t="shared" si="111"/>
        <v>#REF!</v>
      </c>
      <c r="AI225" s="36">
        <f>VLOOKUP(A225,'base vis'!C:I,7,0)</f>
        <v>0</v>
      </c>
      <c r="AJ225" s="36">
        <f>VLOOKUP($A225,'base vis'!C:J,8,0)</f>
        <v>25</v>
      </c>
      <c r="AK225" s="36">
        <f>VLOOKUP($A225,'base vis'!C:K,9,0)</f>
        <v>15</v>
      </c>
      <c r="AL225" s="36">
        <f>VLOOKUP($A225,'base vis'!C:L,10,0)</f>
        <v>4</v>
      </c>
      <c r="AM225" s="36">
        <f>VLOOKUP($A225,'base vis'!C:M,11,0)</f>
        <v>3</v>
      </c>
      <c r="AN225" s="36">
        <f>VLOOKUP($A225,'base vis'!C:N,12,0)</f>
        <v>2</v>
      </c>
      <c r="AO225" s="36">
        <f>VLOOKUP($A225,'base vis'!C:O,13,0)</f>
        <v>1</v>
      </c>
      <c r="AP225" s="36">
        <f>VLOOKUP($A225,'base vis'!C:P,14,0)</f>
        <v>0</v>
      </c>
      <c r="AQ225" s="36">
        <f>VLOOKUP($A225,'base vis'!C:Q,15,0)</f>
        <v>0</v>
      </c>
      <c r="AR225" s="36">
        <f>VLOOKUP($A225,'base vis'!C:R,16,0)</f>
        <v>0</v>
      </c>
      <c r="AS225" s="36">
        <f>VLOOKUP($A225,'base vis'!C:S,17,0)</f>
        <v>0</v>
      </c>
      <c r="AT225" s="36">
        <f>VLOOKUP($A225,'base vis'!C:T,18,0)</f>
        <v>0</v>
      </c>
      <c r="AU225" s="36">
        <f>VLOOKUP($A225,'base vis'!C:U,19,0)</f>
        <v>0</v>
      </c>
      <c r="AV225" s="36">
        <f>VLOOKUP($A225,'base vis'!C:V,20,0)</f>
        <v>0</v>
      </c>
      <c r="AW225" s="36">
        <f>VLOOKUP($A225,'base vis'!C:W,21,0)</f>
        <v>0</v>
      </c>
      <c r="AX225" s="36">
        <f>VLOOKUP($A225,'base vis'!C:X,22,0)</f>
        <v>0</v>
      </c>
      <c r="AY225" s="36">
        <f>VLOOKUP($A225,'base vis'!C:Y,23,0)</f>
        <v>0</v>
      </c>
      <c r="AZ225" s="36">
        <f>VLOOKUP($A225,'base vis'!C:E,3,0)</f>
        <v>0</v>
      </c>
      <c r="BA225" s="36">
        <f>VLOOKUP($A225,'base vis'!C:F,4,0)</f>
        <v>0</v>
      </c>
      <c r="BB225" s="36">
        <f>VLOOKUP($A225,'base vis'!C:G,5,0)</f>
        <v>0</v>
      </c>
      <c r="BC225" s="36">
        <f>VLOOKUP($A225,'base vis'!C:H,6,0)</f>
        <v>0</v>
      </c>
      <c r="BD225" s="36" t="e">
        <f t="shared" si="85"/>
        <v>#REF!</v>
      </c>
      <c r="BE225" s="36" t="e">
        <f t="shared" si="88"/>
        <v>#REF!</v>
      </c>
      <c r="BF225" s="36" t="e">
        <f t="shared" si="89"/>
        <v>#REF!</v>
      </c>
      <c r="BG225" s="36" t="e">
        <f t="shared" si="90"/>
        <v>#REF!</v>
      </c>
      <c r="BH225" s="36" t="e">
        <f t="shared" si="91"/>
        <v>#REF!</v>
      </c>
      <c r="BI225" s="36" t="e">
        <f t="shared" si="92"/>
        <v>#REF!</v>
      </c>
      <c r="BJ225" s="36" t="e">
        <f t="shared" si="93"/>
        <v>#REF!</v>
      </c>
      <c r="BK225" s="36" t="e">
        <f t="shared" si="94"/>
        <v>#REF!</v>
      </c>
      <c r="BL225" s="36" t="e">
        <f t="shared" si="95"/>
        <v>#REF!</v>
      </c>
      <c r="BM225" s="36" t="e">
        <f t="shared" si="96"/>
        <v>#REF!</v>
      </c>
      <c r="BN225" s="36" t="e">
        <f t="shared" si="97"/>
        <v>#REF!</v>
      </c>
      <c r="BO225" s="36" t="e">
        <f t="shared" si="98"/>
        <v>#REF!</v>
      </c>
      <c r="BP225" s="36" t="e">
        <f t="shared" si="99"/>
        <v>#REF!</v>
      </c>
      <c r="BQ225" s="36" t="e">
        <f t="shared" si="100"/>
        <v>#REF!</v>
      </c>
      <c r="BR225" s="36" t="e">
        <f t="shared" si="101"/>
        <v>#REF!</v>
      </c>
      <c r="BS225" s="36" t="e">
        <f t="shared" si="102"/>
        <v>#REF!</v>
      </c>
      <c r="BT225" s="36" t="e">
        <f t="shared" si="103"/>
        <v>#REF!</v>
      </c>
      <c r="BU225" s="36" t="e">
        <f t="shared" si="104"/>
        <v>#REF!</v>
      </c>
      <c r="BV225" s="36" t="e">
        <f t="shared" si="105"/>
        <v>#REF!</v>
      </c>
      <c r="BW225" s="36" t="e">
        <f t="shared" si="106"/>
        <v>#REF!</v>
      </c>
      <c r="BX225" s="36" t="e">
        <f t="shared" si="107"/>
        <v>#REF!</v>
      </c>
    </row>
    <row r="226" spans="1:76" s="36" customFormat="1" ht="13.95" customHeight="1" thickBot="1">
      <c r="A226" s="81" t="s">
        <v>222</v>
      </c>
      <c r="B226" s="26">
        <v>50</v>
      </c>
      <c r="C226" s="61" t="s">
        <v>219</v>
      </c>
      <c r="D226" s="62" t="s">
        <v>111</v>
      </c>
      <c r="E226" s="62"/>
      <c r="F226" s="72"/>
      <c r="G226" s="72">
        <v>15</v>
      </c>
      <c r="H226" s="72">
        <v>15</v>
      </c>
      <c r="I226" s="72">
        <v>15</v>
      </c>
      <c r="J226" s="72">
        <v>5</v>
      </c>
      <c r="K226" s="72"/>
      <c r="L226" s="126"/>
      <c r="M226" s="65" t="e">
        <f>#REF!</f>
        <v>#REF!</v>
      </c>
      <c r="N226" s="65" t="e">
        <f>#REF!</f>
        <v>#REF!</v>
      </c>
      <c r="O226" s="65" t="e">
        <f>#REF!</f>
        <v>#REF!</v>
      </c>
      <c r="P226" s="65" t="e">
        <f>#REF!</f>
        <v>#REF!</v>
      </c>
      <c r="Q226" s="65" t="e">
        <f>#REF!</f>
        <v>#REF!</v>
      </c>
      <c r="R226" s="65" t="e">
        <f>#REF!</f>
        <v>#REF!</v>
      </c>
      <c r="S226" s="65" t="e">
        <f>#REF!</f>
        <v>#REF!</v>
      </c>
      <c r="T226" s="65" t="e">
        <f>#REF!</f>
        <v>#REF!</v>
      </c>
      <c r="U226" s="65" t="e">
        <f>#REF!</f>
        <v>#REF!</v>
      </c>
      <c r="V226" s="65" t="e">
        <f>#REF!</f>
        <v>#REF!</v>
      </c>
      <c r="W226" s="65" t="e">
        <f>#REF!</f>
        <v>#REF!</v>
      </c>
      <c r="X226" s="65" t="e">
        <f>#REF!</f>
        <v>#REF!</v>
      </c>
      <c r="Y226" s="65" t="e">
        <f>#REF!</f>
        <v>#REF!</v>
      </c>
      <c r="Z226" s="65" t="e">
        <f>#REF!</f>
        <v>#REF!</v>
      </c>
      <c r="AA226" s="65" t="e">
        <f>#REF!</f>
        <v>#REF!</v>
      </c>
      <c r="AB226" s="65" t="e">
        <f>#REF!</f>
        <v>#REF!</v>
      </c>
      <c r="AC226" s="76">
        <v>207.5</v>
      </c>
      <c r="AD226" s="106" t="e">
        <f t="shared" si="109"/>
        <v>#REF!</v>
      </c>
      <c r="AE226" s="91">
        <v>12.72</v>
      </c>
      <c r="AF226" s="88">
        <v>13.85</v>
      </c>
      <c r="AG226" s="89" t="e">
        <f t="shared" si="110"/>
        <v>#REF!</v>
      </c>
      <c r="AH226" s="36" t="e">
        <f t="shared" si="111"/>
        <v>#REF!</v>
      </c>
      <c r="AI226" s="36">
        <f>VLOOKUP(A226,'base vis'!C:I,7,0)</f>
        <v>0</v>
      </c>
      <c r="AJ226" s="36">
        <f>VLOOKUP($A226,'base vis'!C:J,8,0)</f>
        <v>30</v>
      </c>
      <c r="AK226" s="36">
        <f>VLOOKUP($A226,'base vis'!C:K,9,0)</f>
        <v>13</v>
      </c>
      <c r="AL226" s="36">
        <f>VLOOKUP($A226,'base vis'!C:L,10,0)</f>
        <v>4</v>
      </c>
      <c r="AM226" s="36">
        <f>VLOOKUP($A226,'base vis'!C:M,11,0)</f>
        <v>0</v>
      </c>
      <c r="AN226" s="36">
        <f>VLOOKUP($A226,'base vis'!C:N,12,0)</f>
        <v>2</v>
      </c>
      <c r="AO226" s="36">
        <f>VLOOKUP($A226,'base vis'!C:O,13,0)</f>
        <v>1</v>
      </c>
      <c r="AP226" s="36">
        <f>VLOOKUP($A226,'base vis'!C:P,14,0)</f>
        <v>0</v>
      </c>
      <c r="AQ226" s="36">
        <f>VLOOKUP($A226,'base vis'!C:Q,15,0)</f>
        <v>0</v>
      </c>
      <c r="AR226" s="36">
        <f>VLOOKUP($A226,'base vis'!C:R,16,0)</f>
        <v>0</v>
      </c>
      <c r="AS226" s="36">
        <f>VLOOKUP($A226,'base vis'!C:S,17,0)</f>
        <v>0</v>
      </c>
      <c r="AT226" s="36">
        <f>VLOOKUP($A226,'base vis'!C:T,18,0)</f>
        <v>0</v>
      </c>
      <c r="AU226" s="36">
        <f>VLOOKUP($A226,'base vis'!C:U,19,0)</f>
        <v>0</v>
      </c>
      <c r="AV226" s="36">
        <f>VLOOKUP($A226,'base vis'!C:V,20,0)</f>
        <v>0</v>
      </c>
      <c r="AW226" s="36">
        <f>VLOOKUP($A226,'base vis'!C:W,21,0)</f>
        <v>0</v>
      </c>
      <c r="AX226" s="36">
        <f>VLOOKUP($A226,'base vis'!C:X,22,0)</f>
        <v>0</v>
      </c>
      <c r="AY226" s="36">
        <f>VLOOKUP($A226,'base vis'!C:Y,23,0)</f>
        <v>0</v>
      </c>
      <c r="AZ226" s="36">
        <f>VLOOKUP($A226,'base vis'!C:E,3,0)</f>
        <v>0</v>
      </c>
      <c r="BA226" s="36">
        <f>VLOOKUP($A226,'base vis'!C:F,4,0)</f>
        <v>0</v>
      </c>
      <c r="BB226" s="36">
        <f>VLOOKUP($A226,'base vis'!C:G,5,0)</f>
        <v>0</v>
      </c>
      <c r="BC226" s="36">
        <f>VLOOKUP($A226,'base vis'!C:H,6,0)</f>
        <v>0</v>
      </c>
      <c r="BD226" s="36" t="e">
        <f t="shared" si="85"/>
        <v>#REF!</v>
      </c>
      <c r="BE226" s="36" t="e">
        <f t="shared" si="88"/>
        <v>#REF!</v>
      </c>
      <c r="BF226" s="36" t="e">
        <f t="shared" si="89"/>
        <v>#REF!</v>
      </c>
      <c r="BG226" s="36" t="e">
        <f t="shared" si="90"/>
        <v>#REF!</v>
      </c>
      <c r="BH226" s="36" t="e">
        <f t="shared" si="91"/>
        <v>#REF!</v>
      </c>
      <c r="BI226" s="36" t="e">
        <f t="shared" si="92"/>
        <v>#REF!</v>
      </c>
      <c r="BJ226" s="36" t="e">
        <f t="shared" si="93"/>
        <v>#REF!</v>
      </c>
      <c r="BK226" s="36" t="e">
        <f t="shared" si="94"/>
        <v>#REF!</v>
      </c>
      <c r="BL226" s="36" t="e">
        <f t="shared" si="95"/>
        <v>#REF!</v>
      </c>
      <c r="BM226" s="36" t="e">
        <f t="shared" si="96"/>
        <v>#REF!</v>
      </c>
      <c r="BN226" s="36" t="e">
        <f t="shared" si="97"/>
        <v>#REF!</v>
      </c>
      <c r="BO226" s="36" t="e">
        <f t="shared" si="98"/>
        <v>#REF!</v>
      </c>
      <c r="BP226" s="36" t="e">
        <f t="shared" si="99"/>
        <v>#REF!</v>
      </c>
      <c r="BQ226" s="36" t="e">
        <f t="shared" si="100"/>
        <v>#REF!</v>
      </c>
      <c r="BR226" s="36" t="e">
        <f t="shared" si="101"/>
        <v>#REF!</v>
      </c>
      <c r="BS226" s="36" t="e">
        <f t="shared" si="102"/>
        <v>#REF!</v>
      </c>
      <c r="BT226" s="36" t="e">
        <f t="shared" si="103"/>
        <v>#REF!</v>
      </c>
      <c r="BU226" s="36" t="e">
        <f t="shared" si="104"/>
        <v>#REF!</v>
      </c>
      <c r="BV226" s="36" t="e">
        <f t="shared" si="105"/>
        <v>#REF!</v>
      </c>
      <c r="BW226" s="36" t="e">
        <f t="shared" si="106"/>
        <v>#REF!</v>
      </c>
      <c r="BX226" s="36" t="e">
        <f t="shared" si="107"/>
        <v>#REF!</v>
      </c>
    </row>
    <row r="227" spans="1:76" s="36" customFormat="1" ht="13.95" customHeight="1" thickBot="1">
      <c r="A227" s="81" t="s">
        <v>223</v>
      </c>
      <c r="B227" s="26">
        <v>50</v>
      </c>
      <c r="C227" s="61" t="s">
        <v>216</v>
      </c>
      <c r="D227" s="62" t="s">
        <v>111</v>
      </c>
      <c r="E227" s="62"/>
      <c r="F227" s="72"/>
      <c r="G227" s="72">
        <v>15</v>
      </c>
      <c r="H227" s="72">
        <v>15</v>
      </c>
      <c r="I227" s="72">
        <v>15</v>
      </c>
      <c r="J227" s="72">
        <v>5</v>
      </c>
      <c r="K227" s="72"/>
      <c r="L227" s="126"/>
      <c r="M227" s="65" t="e">
        <f>#REF!</f>
        <v>#REF!</v>
      </c>
      <c r="N227" s="65" t="e">
        <f>#REF!</f>
        <v>#REF!</v>
      </c>
      <c r="O227" s="65" t="e">
        <f>#REF!</f>
        <v>#REF!</v>
      </c>
      <c r="P227" s="65" t="e">
        <f>#REF!</f>
        <v>#REF!</v>
      </c>
      <c r="Q227" s="65" t="e">
        <f>#REF!</f>
        <v>#REF!</v>
      </c>
      <c r="R227" s="65" t="e">
        <f>#REF!</f>
        <v>#REF!</v>
      </c>
      <c r="S227" s="65" t="e">
        <f>#REF!</f>
        <v>#REF!</v>
      </c>
      <c r="T227" s="65" t="e">
        <f>#REF!</f>
        <v>#REF!</v>
      </c>
      <c r="U227" s="65" t="e">
        <f>#REF!</f>
        <v>#REF!</v>
      </c>
      <c r="V227" s="65" t="e">
        <f>#REF!</f>
        <v>#REF!</v>
      </c>
      <c r="W227" s="65" t="e">
        <f>#REF!</f>
        <v>#REF!</v>
      </c>
      <c r="X227" s="65" t="e">
        <f>#REF!</f>
        <v>#REF!</v>
      </c>
      <c r="Y227" s="65" t="e">
        <f>#REF!</f>
        <v>#REF!</v>
      </c>
      <c r="Z227" s="65" t="e">
        <f>#REF!</f>
        <v>#REF!</v>
      </c>
      <c r="AA227" s="65" t="e">
        <f>#REF!</f>
        <v>#REF!</v>
      </c>
      <c r="AB227" s="65" t="e">
        <f>#REF!</f>
        <v>#REF!</v>
      </c>
      <c r="AC227" s="76">
        <v>207.5</v>
      </c>
      <c r="AD227" s="106" t="e">
        <f t="shared" si="109"/>
        <v>#REF!</v>
      </c>
      <c r="AE227" s="91">
        <v>15.34</v>
      </c>
      <c r="AF227" s="88">
        <v>15.9</v>
      </c>
      <c r="AG227" s="89" t="e">
        <f t="shared" si="110"/>
        <v>#REF!</v>
      </c>
      <c r="AH227" s="36" t="e">
        <f t="shared" si="111"/>
        <v>#REF!</v>
      </c>
      <c r="AI227" s="36">
        <f>VLOOKUP(A227,'base vis'!C:I,7,0)</f>
        <v>0</v>
      </c>
      <c r="AJ227" s="36">
        <f>VLOOKUP($A227,'base vis'!C:J,8,0)</f>
        <v>22</v>
      </c>
      <c r="AK227" s="36">
        <f>VLOOKUP($A227,'base vis'!C:K,9,0)</f>
        <v>21</v>
      </c>
      <c r="AL227" s="36">
        <f>VLOOKUP($A227,'base vis'!C:L,10,0)</f>
        <v>6</v>
      </c>
      <c r="AM227" s="36">
        <f>VLOOKUP($A227,'base vis'!C:M,11,0)</f>
        <v>0</v>
      </c>
      <c r="AN227" s="36">
        <f>VLOOKUP($A227,'base vis'!C:N,12,0)</f>
        <v>1</v>
      </c>
      <c r="AO227" s="36">
        <f>VLOOKUP($A227,'base vis'!C:O,13,0)</f>
        <v>0</v>
      </c>
      <c r="AP227" s="36">
        <f>VLOOKUP($A227,'base vis'!C:P,14,0)</f>
        <v>0</v>
      </c>
      <c r="AQ227" s="36">
        <f>VLOOKUP($A227,'base vis'!C:Q,15,0)</f>
        <v>0</v>
      </c>
      <c r="AR227" s="36">
        <f>VLOOKUP($A227,'base vis'!C:R,16,0)</f>
        <v>0</v>
      </c>
      <c r="AS227" s="36">
        <f>VLOOKUP($A227,'base vis'!C:S,17,0)</f>
        <v>0</v>
      </c>
      <c r="AT227" s="36">
        <f>VLOOKUP($A227,'base vis'!C:T,18,0)</f>
        <v>0</v>
      </c>
      <c r="AU227" s="36">
        <f>VLOOKUP($A227,'base vis'!C:U,19,0)</f>
        <v>0</v>
      </c>
      <c r="AV227" s="36">
        <f>VLOOKUP($A227,'base vis'!C:V,20,0)</f>
        <v>0</v>
      </c>
      <c r="AW227" s="36">
        <f>VLOOKUP($A227,'base vis'!C:W,21,0)</f>
        <v>0</v>
      </c>
      <c r="AX227" s="36">
        <f>VLOOKUP($A227,'base vis'!C:X,22,0)</f>
        <v>0</v>
      </c>
      <c r="AY227" s="36">
        <f>VLOOKUP($A227,'base vis'!C:Y,23,0)</f>
        <v>0</v>
      </c>
      <c r="AZ227" s="36">
        <f>VLOOKUP($A227,'base vis'!C:E,3,0)</f>
        <v>0</v>
      </c>
      <c r="BA227" s="36">
        <f>VLOOKUP($A227,'base vis'!C:F,4,0)</f>
        <v>0</v>
      </c>
      <c r="BB227" s="36">
        <f>VLOOKUP($A227,'base vis'!C:G,5,0)</f>
        <v>0</v>
      </c>
      <c r="BC227" s="36">
        <f>VLOOKUP($A227,'base vis'!C:H,6,0)</f>
        <v>0</v>
      </c>
      <c r="BD227" s="36" t="e">
        <f t="shared" si="85"/>
        <v>#REF!</v>
      </c>
      <c r="BE227" s="36" t="e">
        <f t="shared" si="88"/>
        <v>#REF!</v>
      </c>
      <c r="BF227" s="36" t="e">
        <f t="shared" si="89"/>
        <v>#REF!</v>
      </c>
      <c r="BG227" s="36" t="e">
        <f t="shared" si="90"/>
        <v>#REF!</v>
      </c>
      <c r="BH227" s="36" t="e">
        <f t="shared" si="91"/>
        <v>#REF!</v>
      </c>
      <c r="BI227" s="36" t="e">
        <f t="shared" si="92"/>
        <v>#REF!</v>
      </c>
      <c r="BJ227" s="36" t="e">
        <f t="shared" si="93"/>
        <v>#REF!</v>
      </c>
      <c r="BK227" s="36" t="e">
        <f t="shared" si="94"/>
        <v>#REF!</v>
      </c>
      <c r="BL227" s="36" t="e">
        <f t="shared" si="95"/>
        <v>#REF!</v>
      </c>
      <c r="BM227" s="36" t="e">
        <f t="shared" si="96"/>
        <v>#REF!</v>
      </c>
      <c r="BN227" s="36" t="e">
        <f t="shared" si="97"/>
        <v>#REF!</v>
      </c>
      <c r="BO227" s="36" t="e">
        <f t="shared" si="98"/>
        <v>#REF!</v>
      </c>
      <c r="BP227" s="36" t="e">
        <f t="shared" si="99"/>
        <v>#REF!</v>
      </c>
      <c r="BQ227" s="36" t="e">
        <f t="shared" si="100"/>
        <v>#REF!</v>
      </c>
      <c r="BR227" s="36" t="e">
        <f t="shared" si="101"/>
        <v>#REF!</v>
      </c>
      <c r="BS227" s="36" t="e">
        <f t="shared" si="102"/>
        <v>#REF!</v>
      </c>
      <c r="BT227" s="36" t="e">
        <f t="shared" si="103"/>
        <v>#REF!</v>
      </c>
      <c r="BU227" s="36" t="e">
        <f t="shared" si="104"/>
        <v>#REF!</v>
      </c>
      <c r="BV227" s="36" t="e">
        <f t="shared" si="105"/>
        <v>#REF!</v>
      </c>
      <c r="BW227" s="36" t="e">
        <f t="shared" si="106"/>
        <v>#REF!</v>
      </c>
      <c r="BX227" s="36" t="e">
        <f t="shared" si="107"/>
        <v>#REF!</v>
      </c>
    </row>
    <row r="228" spans="1:76" s="36" customFormat="1" ht="13.95" customHeight="1" thickBot="1">
      <c r="A228" s="81" t="s">
        <v>224</v>
      </c>
      <c r="B228" s="26">
        <v>50</v>
      </c>
      <c r="C228" s="61" t="s">
        <v>90</v>
      </c>
      <c r="D228" s="62" t="s">
        <v>111</v>
      </c>
      <c r="E228" s="62"/>
      <c r="F228" s="72"/>
      <c r="G228" s="72"/>
      <c r="H228" s="72">
        <v>50</v>
      </c>
      <c r="I228" s="72"/>
      <c r="J228" s="72"/>
      <c r="K228" s="72"/>
      <c r="L228" s="126"/>
      <c r="M228" s="65" t="e">
        <f>#REF!</f>
        <v>#REF!</v>
      </c>
      <c r="N228" s="65" t="e">
        <f>#REF!</f>
        <v>#REF!</v>
      </c>
      <c r="O228" s="65" t="e">
        <f>#REF!</f>
        <v>#REF!</v>
      </c>
      <c r="P228" s="65" t="e">
        <f>#REF!</f>
        <v>#REF!</v>
      </c>
      <c r="Q228" s="65" t="e">
        <f>#REF!</f>
        <v>#REF!</v>
      </c>
      <c r="R228" s="65" t="e">
        <f>#REF!</f>
        <v>#REF!</v>
      </c>
      <c r="S228" s="65" t="e">
        <f>#REF!</f>
        <v>#REF!</v>
      </c>
      <c r="T228" s="65" t="e">
        <f>#REF!</f>
        <v>#REF!</v>
      </c>
      <c r="U228" s="65" t="e">
        <f>#REF!</f>
        <v>#REF!</v>
      </c>
      <c r="V228" s="65" t="e">
        <f>#REF!</f>
        <v>#REF!</v>
      </c>
      <c r="W228" s="65" t="e">
        <f>#REF!</f>
        <v>#REF!</v>
      </c>
      <c r="X228" s="65" t="e">
        <f>#REF!</f>
        <v>#REF!</v>
      </c>
      <c r="Y228" s="65" t="e">
        <f>#REF!</f>
        <v>#REF!</v>
      </c>
      <c r="Z228" s="65" t="e">
        <f>#REF!</f>
        <v>#REF!</v>
      </c>
      <c r="AA228" s="65" t="e">
        <f>#REF!</f>
        <v>#REF!</v>
      </c>
      <c r="AB228" s="65" t="e">
        <f>#REF!</f>
        <v>#REF!</v>
      </c>
      <c r="AC228" s="76">
        <v>207.5</v>
      </c>
      <c r="AD228" s="106" t="e">
        <f t="shared" si="109"/>
        <v>#REF!</v>
      </c>
      <c r="AE228" s="91">
        <v>8.42</v>
      </c>
      <c r="AF228" s="88">
        <v>9</v>
      </c>
      <c r="AG228" s="89" t="e">
        <f t="shared" si="110"/>
        <v>#REF!</v>
      </c>
      <c r="AH228" s="36" t="e">
        <f t="shared" si="111"/>
        <v>#REF!</v>
      </c>
      <c r="AI228" s="36">
        <f>VLOOKUP(A228,'base vis'!C:I,7,0)</f>
        <v>0</v>
      </c>
      <c r="AJ228" s="36">
        <f>VLOOKUP($A228,'base vis'!C:J,8,0)</f>
        <v>11</v>
      </c>
      <c r="AK228" s="36">
        <f>VLOOKUP($A228,'base vis'!C:K,9,0)</f>
        <v>35</v>
      </c>
      <c r="AL228" s="36">
        <f>VLOOKUP($A228,'base vis'!C:L,10,0)</f>
        <v>4</v>
      </c>
      <c r="AM228" s="36">
        <f>VLOOKUP($A228,'base vis'!C:M,11,0)</f>
        <v>0</v>
      </c>
      <c r="AN228" s="36">
        <f>VLOOKUP($A228,'base vis'!C:N,12,0)</f>
        <v>0</v>
      </c>
      <c r="AO228" s="36">
        <f>VLOOKUP($A228,'base vis'!C:O,13,0)</f>
        <v>0</v>
      </c>
      <c r="AP228" s="36">
        <f>VLOOKUP($A228,'base vis'!C:P,14,0)</f>
        <v>0</v>
      </c>
      <c r="AQ228" s="36">
        <f>VLOOKUP($A228,'base vis'!C:Q,15,0)</f>
        <v>0</v>
      </c>
      <c r="AR228" s="36">
        <f>VLOOKUP($A228,'base vis'!C:R,16,0)</f>
        <v>0</v>
      </c>
      <c r="AS228" s="36">
        <f>VLOOKUP($A228,'base vis'!C:S,17,0)</f>
        <v>0</v>
      </c>
      <c r="AT228" s="36">
        <f>VLOOKUP($A228,'base vis'!C:T,18,0)</f>
        <v>0</v>
      </c>
      <c r="AU228" s="36">
        <f>VLOOKUP($A228,'base vis'!C:U,19,0)</f>
        <v>0</v>
      </c>
      <c r="AV228" s="36">
        <f>VLOOKUP($A228,'base vis'!C:V,20,0)</f>
        <v>0</v>
      </c>
      <c r="AW228" s="36">
        <f>VLOOKUP($A228,'base vis'!C:W,21,0)</f>
        <v>0</v>
      </c>
      <c r="AX228" s="36">
        <f>VLOOKUP($A228,'base vis'!C:X,22,0)</f>
        <v>0</v>
      </c>
      <c r="AY228" s="36">
        <f>VLOOKUP($A228,'base vis'!C:Y,23,0)</f>
        <v>0</v>
      </c>
      <c r="AZ228" s="36">
        <f>VLOOKUP($A228,'base vis'!C:E,3,0)</f>
        <v>0</v>
      </c>
      <c r="BA228" s="36">
        <f>VLOOKUP($A228,'base vis'!C:F,4,0)</f>
        <v>0</v>
      </c>
      <c r="BB228" s="36">
        <f>VLOOKUP($A228,'base vis'!C:G,5,0)</f>
        <v>0</v>
      </c>
      <c r="BC228" s="36">
        <f>VLOOKUP($A228,'base vis'!C:H,6,0)</f>
        <v>0</v>
      </c>
      <c r="BD228" s="36" t="e">
        <f t="shared" si="85"/>
        <v>#REF!</v>
      </c>
      <c r="BE228" s="36" t="e">
        <f t="shared" si="88"/>
        <v>#REF!</v>
      </c>
      <c r="BF228" s="36" t="e">
        <f t="shared" si="89"/>
        <v>#REF!</v>
      </c>
      <c r="BG228" s="36" t="e">
        <f t="shared" si="90"/>
        <v>#REF!</v>
      </c>
      <c r="BH228" s="36" t="e">
        <f t="shared" si="91"/>
        <v>#REF!</v>
      </c>
      <c r="BI228" s="36" t="e">
        <f t="shared" si="92"/>
        <v>#REF!</v>
      </c>
      <c r="BJ228" s="36" t="e">
        <f t="shared" si="93"/>
        <v>#REF!</v>
      </c>
      <c r="BK228" s="36" t="e">
        <f t="shared" si="94"/>
        <v>#REF!</v>
      </c>
      <c r="BL228" s="36" t="e">
        <f t="shared" si="95"/>
        <v>#REF!</v>
      </c>
      <c r="BM228" s="36" t="e">
        <f t="shared" si="96"/>
        <v>#REF!</v>
      </c>
      <c r="BN228" s="36" t="e">
        <f t="shared" si="97"/>
        <v>#REF!</v>
      </c>
      <c r="BO228" s="36" t="e">
        <f t="shared" si="98"/>
        <v>#REF!</v>
      </c>
      <c r="BP228" s="36" t="e">
        <f t="shared" si="99"/>
        <v>#REF!</v>
      </c>
      <c r="BQ228" s="36" t="e">
        <f t="shared" si="100"/>
        <v>#REF!</v>
      </c>
      <c r="BR228" s="36" t="e">
        <f t="shared" si="101"/>
        <v>#REF!</v>
      </c>
      <c r="BS228" s="36" t="e">
        <f t="shared" si="102"/>
        <v>#REF!</v>
      </c>
      <c r="BT228" s="36" t="e">
        <f t="shared" si="103"/>
        <v>#REF!</v>
      </c>
      <c r="BU228" s="36" t="e">
        <f t="shared" si="104"/>
        <v>#REF!</v>
      </c>
      <c r="BV228" s="36" t="e">
        <f t="shared" si="105"/>
        <v>#REF!</v>
      </c>
      <c r="BW228" s="36" t="e">
        <f t="shared" si="106"/>
        <v>#REF!</v>
      </c>
      <c r="BX228" s="36" t="e">
        <f t="shared" si="107"/>
        <v>#REF!</v>
      </c>
    </row>
    <row r="229" spans="1:76" s="36" customFormat="1" ht="13.95" customHeight="1" thickBot="1">
      <c r="A229" s="81" t="s">
        <v>225</v>
      </c>
      <c r="B229" s="26">
        <v>50</v>
      </c>
      <c r="C229" s="61" t="s">
        <v>216</v>
      </c>
      <c r="D229" s="62" t="s">
        <v>111</v>
      </c>
      <c r="E229" s="62"/>
      <c r="F229" s="72"/>
      <c r="G229" s="72">
        <v>15</v>
      </c>
      <c r="H229" s="72">
        <v>15</v>
      </c>
      <c r="I229" s="72">
        <v>15</v>
      </c>
      <c r="J229" s="72">
        <v>5</v>
      </c>
      <c r="K229" s="72"/>
      <c r="L229" s="126"/>
      <c r="M229" s="65" t="e">
        <f>#REF!</f>
        <v>#REF!</v>
      </c>
      <c r="N229" s="65" t="e">
        <f>#REF!</f>
        <v>#REF!</v>
      </c>
      <c r="O229" s="65" t="e">
        <f>#REF!</f>
        <v>#REF!</v>
      </c>
      <c r="P229" s="65" t="e">
        <f>#REF!</f>
        <v>#REF!</v>
      </c>
      <c r="Q229" s="65" t="e">
        <f>#REF!</f>
        <v>#REF!</v>
      </c>
      <c r="R229" s="65" t="e">
        <f>#REF!</f>
        <v>#REF!</v>
      </c>
      <c r="S229" s="65" t="e">
        <f>#REF!</f>
        <v>#REF!</v>
      </c>
      <c r="T229" s="65" t="e">
        <f>#REF!</f>
        <v>#REF!</v>
      </c>
      <c r="U229" s="65" t="e">
        <f>#REF!</f>
        <v>#REF!</v>
      </c>
      <c r="V229" s="65" t="e">
        <f>#REF!</f>
        <v>#REF!</v>
      </c>
      <c r="W229" s="65" t="e">
        <f>#REF!</f>
        <v>#REF!</v>
      </c>
      <c r="X229" s="65" t="e">
        <f>#REF!</f>
        <v>#REF!</v>
      </c>
      <c r="Y229" s="65" t="e">
        <f>#REF!</f>
        <v>#REF!</v>
      </c>
      <c r="Z229" s="65" t="e">
        <f>#REF!</f>
        <v>#REF!</v>
      </c>
      <c r="AA229" s="65" t="e">
        <f>#REF!</f>
        <v>#REF!</v>
      </c>
      <c r="AB229" s="65" t="e">
        <f>#REF!</f>
        <v>#REF!</v>
      </c>
      <c r="AC229" s="76">
        <v>207.5</v>
      </c>
      <c r="AD229" s="106" t="e">
        <f t="shared" si="109"/>
        <v>#REF!</v>
      </c>
      <c r="AE229" s="91">
        <v>7.7</v>
      </c>
      <c r="AF229" s="88">
        <v>8.1999999999999993</v>
      </c>
      <c r="AG229" s="89" t="e">
        <f t="shared" si="110"/>
        <v>#REF!</v>
      </c>
      <c r="AH229" s="36" t="e">
        <f t="shared" si="111"/>
        <v>#REF!</v>
      </c>
      <c r="AI229" s="36">
        <v>0</v>
      </c>
      <c r="AJ229" s="36">
        <v>32</v>
      </c>
      <c r="AK229" s="36">
        <v>15</v>
      </c>
      <c r="AL229" s="36">
        <v>2</v>
      </c>
      <c r="AM229" s="36">
        <v>1</v>
      </c>
      <c r="BD229" s="36" t="e">
        <f t="shared" si="85"/>
        <v>#REF!</v>
      </c>
      <c r="BE229" s="36" t="e">
        <f t="shared" si="88"/>
        <v>#REF!</v>
      </c>
      <c r="BF229" s="36" t="e">
        <f t="shared" si="89"/>
        <v>#REF!</v>
      </c>
      <c r="BG229" s="36" t="e">
        <f t="shared" si="90"/>
        <v>#REF!</v>
      </c>
      <c r="BH229" s="36" t="e">
        <f t="shared" si="91"/>
        <v>#REF!</v>
      </c>
      <c r="BI229" s="36" t="e">
        <f t="shared" si="92"/>
        <v>#REF!</v>
      </c>
      <c r="BJ229" s="36" t="e">
        <f t="shared" si="93"/>
        <v>#REF!</v>
      </c>
      <c r="BK229" s="36" t="e">
        <f t="shared" si="94"/>
        <v>#REF!</v>
      </c>
      <c r="BL229" s="36" t="e">
        <f t="shared" si="95"/>
        <v>#REF!</v>
      </c>
      <c r="BM229" s="36" t="e">
        <f t="shared" si="96"/>
        <v>#REF!</v>
      </c>
      <c r="BN229" s="36" t="e">
        <f t="shared" si="97"/>
        <v>#REF!</v>
      </c>
      <c r="BO229" s="36" t="e">
        <f t="shared" si="98"/>
        <v>#REF!</v>
      </c>
      <c r="BP229" s="36" t="e">
        <f t="shared" si="99"/>
        <v>#REF!</v>
      </c>
      <c r="BQ229" s="36" t="e">
        <f t="shared" si="100"/>
        <v>#REF!</v>
      </c>
      <c r="BR229" s="36" t="e">
        <f t="shared" si="101"/>
        <v>#REF!</v>
      </c>
      <c r="BS229" s="36" t="e">
        <f t="shared" si="102"/>
        <v>#REF!</v>
      </c>
      <c r="BT229" s="36" t="e">
        <f t="shared" si="103"/>
        <v>#REF!</v>
      </c>
      <c r="BU229" s="36" t="e">
        <f t="shared" si="104"/>
        <v>#REF!</v>
      </c>
      <c r="BV229" s="36" t="e">
        <f t="shared" si="105"/>
        <v>#REF!</v>
      </c>
      <c r="BW229" s="36" t="e">
        <f t="shared" si="106"/>
        <v>#REF!</v>
      </c>
      <c r="BX229" s="36" t="e">
        <f t="shared" si="107"/>
        <v>#REF!</v>
      </c>
    </row>
    <row r="230" spans="1:76" s="36" customFormat="1" ht="13.95" customHeight="1" thickBot="1">
      <c r="A230" s="81" t="s">
        <v>226</v>
      </c>
      <c r="B230" s="26">
        <v>50</v>
      </c>
      <c r="C230" s="61" t="s">
        <v>216</v>
      </c>
      <c r="D230" s="62" t="s">
        <v>111</v>
      </c>
      <c r="E230" s="62"/>
      <c r="F230" s="72"/>
      <c r="G230" s="72">
        <v>15</v>
      </c>
      <c r="H230" s="72">
        <v>15</v>
      </c>
      <c r="I230" s="72">
        <v>15</v>
      </c>
      <c r="J230" s="72">
        <v>5</v>
      </c>
      <c r="K230" s="72"/>
      <c r="L230" s="126"/>
      <c r="M230" s="65" t="e">
        <f>#REF!</f>
        <v>#REF!</v>
      </c>
      <c r="N230" s="65" t="e">
        <f>#REF!</f>
        <v>#REF!</v>
      </c>
      <c r="O230" s="65" t="e">
        <f>#REF!</f>
        <v>#REF!</v>
      </c>
      <c r="P230" s="65" t="e">
        <f>#REF!</f>
        <v>#REF!</v>
      </c>
      <c r="Q230" s="65" t="e">
        <f>#REF!</f>
        <v>#REF!</v>
      </c>
      <c r="R230" s="65" t="e">
        <f>#REF!</f>
        <v>#REF!</v>
      </c>
      <c r="S230" s="65" t="e">
        <f>#REF!</f>
        <v>#REF!</v>
      </c>
      <c r="T230" s="65" t="e">
        <f>#REF!</f>
        <v>#REF!</v>
      </c>
      <c r="U230" s="65" t="e">
        <f>#REF!</f>
        <v>#REF!</v>
      </c>
      <c r="V230" s="65" t="e">
        <f>#REF!</f>
        <v>#REF!</v>
      </c>
      <c r="W230" s="65" t="e">
        <f>#REF!</f>
        <v>#REF!</v>
      </c>
      <c r="X230" s="65" t="e">
        <f>#REF!</f>
        <v>#REF!</v>
      </c>
      <c r="Y230" s="65" t="e">
        <f>#REF!</f>
        <v>#REF!</v>
      </c>
      <c r="Z230" s="65" t="e">
        <f>#REF!</f>
        <v>#REF!</v>
      </c>
      <c r="AA230" s="65" t="e">
        <f>#REF!</f>
        <v>#REF!</v>
      </c>
      <c r="AB230" s="65" t="e">
        <f>#REF!</f>
        <v>#REF!</v>
      </c>
      <c r="AC230" s="76">
        <v>207.5</v>
      </c>
      <c r="AD230" s="106" t="e">
        <f t="shared" si="109"/>
        <v>#REF!</v>
      </c>
      <c r="AE230" s="91">
        <v>7.7</v>
      </c>
      <c r="AF230" s="88">
        <v>8.1999999999999993</v>
      </c>
      <c r="AG230" s="89" t="e">
        <f t="shared" si="110"/>
        <v>#REF!</v>
      </c>
      <c r="AH230" s="36" t="e">
        <f t="shared" si="111"/>
        <v>#REF!</v>
      </c>
      <c r="AI230" s="36">
        <v>0</v>
      </c>
      <c r="AJ230" s="36">
        <v>33</v>
      </c>
      <c r="AK230" s="36">
        <v>13</v>
      </c>
      <c r="AL230" s="36">
        <v>4</v>
      </c>
      <c r="BD230" s="36" t="e">
        <f t="shared" si="85"/>
        <v>#REF!</v>
      </c>
      <c r="BE230" s="36" t="e">
        <f t="shared" si="88"/>
        <v>#REF!</v>
      </c>
      <c r="BF230" s="36" t="e">
        <f t="shared" si="89"/>
        <v>#REF!</v>
      </c>
      <c r="BG230" s="36" t="e">
        <f t="shared" si="90"/>
        <v>#REF!</v>
      </c>
      <c r="BH230" s="36" t="e">
        <f t="shared" si="91"/>
        <v>#REF!</v>
      </c>
      <c r="BI230" s="36" t="e">
        <f t="shared" si="92"/>
        <v>#REF!</v>
      </c>
      <c r="BJ230" s="36" t="e">
        <f t="shared" si="93"/>
        <v>#REF!</v>
      </c>
      <c r="BK230" s="36" t="e">
        <f t="shared" si="94"/>
        <v>#REF!</v>
      </c>
      <c r="BL230" s="36" t="e">
        <f t="shared" si="95"/>
        <v>#REF!</v>
      </c>
      <c r="BM230" s="36" t="e">
        <f t="shared" si="96"/>
        <v>#REF!</v>
      </c>
      <c r="BN230" s="36" t="e">
        <f t="shared" si="97"/>
        <v>#REF!</v>
      </c>
      <c r="BO230" s="36" t="e">
        <f t="shared" si="98"/>
        <v>#REF!</v>
      </c>
      <c r="BP230" s="36" t="e">
        <f t="shared" si="99"/>
        <v>#REF!</v>
      </c>
      <c r="BQ230" s="36" t="e">
        <f t="shared" si="100"/>
        <v>#REF!</v>
      </c>
      <c r="BR230" s="36" t="e">
        <f t="shared" si="101"/>
        <v>#REF!</v>
      </c>
      <c r="BS230" s="36" t="e">
        <f t="shared" si="102"/>
        <v>#REF!</v>
      </c>
      <c r="BT230" s="36" t="e">
        <f t="shared" si="103"/>
        <v>#REF!</v>
      </c>
      <c r="BU230" s="36" t="e">
        <f t="shared" si="104"/>
        <v>#REF!</v>
      </c>
      <c r="BV230" s="36" t="e">
        <f t="shared" si="105"/>
        <v>#REF!</v>
      </c>
      <c r="BW230" s="36" t="e">
        <f t="shared" si="106"/>
        <v>#REF!</v>
      </c>
      <c r="BX230" s="36" t="e">
        <f t="shared" si="107"/>
        <v>#REF!</v>
      </c>
    </row>
    <row r="231" spans="1:76" s="21" customFormat="1" ht="42" thickBot="1">
      <c r="A231" s="107" t="s">
        <v>227</v>
      </c>
      <c r="B231" s="108" t="str">
        <f>B$106</f>
        <v>Nb of holds per set</v>
      </c>
      <c r="C231" s="108" t="s">
        <v>4</v>
      </c>
      <c r="D231" s="108" t="s">
        <v>5</v>
      </c>
      <c r="E231" s="108" t="s">
        <v>253</v>
      </c>
      <c r="F231" s="108" t="s">
        <v>88</v>
      </c>
      <c r="G231" s="108" t="s">
        <v>89</v>
      </c>
      <c r="H231" s="108" t="s">
        <v>90</v>
      </c>
      <c r="I231" s="108" t="s">
        <v>91</v>
      </c>
      <c r="J231" s="108" t="s">
        <v>92</v>
      </c>
      <c r="K231" s="108" t="s">
        <v>93</v>
      </c>
      <c r="L231" s="108" t="s">
        <v>94</v>
      </c>
      <c r="M231" s="109" t="s">
        <v>7</v>
      </c>
      <c r="N231" s="110" t="s">
        <v>8</v>
      </c>
      <c r="O231" s="111" t="s">
        <v>1459</v>
      </c>
      <c r="P231" s="111" t="s">
        <v>9</v>
      </c>
      <c r="Q231" s="112" t="s">
        <v>10</v>
      </c>
      <c r="R231" s="113" t="s">
        <v>11</v>
      </c>
      <c r="S231" s="114" t="s">
        <v>12</v>
      </c>
      <c r="T231" s="115" t="s">
        <v>1460</v>
      </c>
      <c r="U231" s="115" t="s">
        <v>13</v>
      </c>
      <c r="V231" s="116" t="s">
        <v>14</v>
      </c>
      <c r="W231" s="117" t="s">
        <v>15</v>
      </c>
      <c r="X231" s="118" t="s">
        <v>16</v>
      </c>
      <c r="Y231" s="119" t="s">
        <v>105</v>
      </c>
      <c r="Z231" s="120" t="s">
        <v>106</v>
      </c>
      <c r="AA231" s="121" t="s">
        <v>107</v>
      </c>
      <c r="AB231" s="122" t="s">
        <v>108</v>
      </c>
      <c r="AC231" s="123" t="s">
        <v>256</v>
      </c>
      <c r="AD231" s="84" t="s">
        <v>18</v>
      </c>
      <c r="AE231" s="85" t="s">
        <v>19</v>
      </c>
      <c r="AF231" s="85" t="s">
        <v>20</v>
      </c>
      <c r="AG231" s="85" t="s">
        <v>21</v>
      </c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>
        <f t="shared" si="85"/>
        <v>0</v>
      </c>
      <c r="BE231" s="36">
        <f t="shared" si="88"/>
        <v>0</v>
      </c>
      <c r="BF231" s="36">
        <f t="shared" si="89"/>
        <v>0</v>
      </c>
      <c r="BG231" s="36">
        <f t="shared" si="90"/>
        <v>0</v>
      </c>
      <c r="BH231" s="36">
        <f t="shared" si="91"/>
        <v>0</v>
      </c>
      <c r="BI231" s="36">
        <f t="shared" si="92"/>
        <v>0</v>
      </c>
      <c r="BJ231" s="36">
        <f t="shared" si="93"/>
        <v>0</v>
      </c>
      <c r="BK231" s="36">
        <f t="shared" si="94"/>
        <v>0</v>
      </c>
      <c r="BL231" s="36">
        <f t="shared" si="95"/>
        <v>0</v>
      </c>
      <c r="BM231" s="36">
        <f t="shared" si="96"/>
        <v>0</v>
      </c>
      <c r="BN231" s="36">
        <f t="shared" si="97"/>
        <v>0</v>
      </c>
      <c r="BO231" s="36">
        <f t="shared" si="98"/>
        <v>0</v>
      </c>
      <c r="BP231" s="36">
        <f t="shared" si="99"/>
        <v>0</v>
      </c>
      <c r="BQ231" s="36">
        <f t="shared" si="100"/>
        <v>0</v>
      </c>
      <c r="BR231" s="36">
        <f t="shared" si="101"/>
        <v>0</v>
      </c>
      <c r="BS231" s="36">
        <f t="shared" si="102"/>
        <v>0</v>
      </c>
      <c r="BT231" s="36">
        <f t="shared" si="103"/>
        <v>0</v>
      </c>
      <c r="BU231" s="36">
        <f t="shared" si="104"/>
        <v>0</v>
      </c>
      <c r="BV231" s="36">
        <f t="shared" si="105"/>
        <v>0</v>
      </c>
      <c r="BW231" s="36">
        <f t="shared" si="106"/>
        <v>0</v>
      </c>
      <c r="BX231" s="36">
        <f t="shared" si="107"/>
        <v>0</v>
      </c>
    </row>
    <row r="232" spans="1:76" s="36" customFormat="1" ht="13.95" customHeight="1" thickBot="1">
      <c r="A232" s="81" t="s">
        <v>325</v>
      </c>
      <c r="B232" s="26">
        <v>20</v>
      </c>
      <c r="C232" s="61" t="s">
        <v>89</v>
      </c>
      <c r="D232" s="62" t="s">
        <v>111</v>
      </c>
      <c r="E232" s="62"/>
      <c r="F232" s="72"/>
      <c r="G232" s="72">
        <v>20</v>
      </c>
      <c r="H232" s="72"/>
      <c r="I232" s="72"/>
      <c r="J232" s="72"/>
      <c r="K232" s="72"/>
      <c r="L232" s="126"/>
      <c r="M232" s="65" t="e">
        <f>#REF!</f>
        <v>#REF!</v>
      </c>
      <c r="N232" s="65" t="e">
        <f>#REF!</f>
        <v>#REF!</v>
      </c>
      <c r="O232" s="65" t="e">
        <f>#REF!</f>
        <v>#REF!</v>
      </c>
      <c r="P232" s="65" t="e">
        <f>#REF!</f>
        <v>#REF!</v>
      </c>
      <c r="Q232" s="65" t="e">
        <f>#REF!</f>
        <v>#REF!</v>
      </c>
      <c r="R232" s="65" t="e">
        <f>#REF!</f>
        <v>#REF!</v>
      </c>
      <c r="S232" s="65" t="e">
        <f>#REF!</f>
        <v>#REF!</v>
      </c>
      <c r="T232" s="65" t="e">
        <f>#REF!</f>
        <v>#REF!</v>
      </c>
      <c r="U232" s="65" t="e">
        <f>#REF!</f>
        <v>#REF!</v>
      </c>
      <c r="V232" s="65" t="e">
        <f>#REF!</f>
        <v>#REF!</v>
      </c>
      <c r="W232" s="65" t="e">
        <f>#REF!</f>
        <v>#REF!</v>
      </c>
      <c r="X232" s="65" t="e">
        <f>#REF!</f>
        <v>#REF!</v>
      </c>
      <c r="Y232" s="65" t="e">
        <f>#REF!</f>
        <v>#REF!</v>
      </c>
      <c r="Z232" s="65" t="e">
        <f>#REF!</f>
        <v>#REF!</v>
      </c>
      <c r="AA232" s="65" t="e">
        <f>#REF!</f>
        <v>#REF!</v>
      </c>
      <c r="AB232" s="65" t="e">
        <f>#REF!</f>
        <v>#REF!</v>
      </c>
      <c r="AC232" s="76">
        <v>62.5</v>
      </c>
      <c r="AD232" s="106" t="e">
        <f t="shared" ref="AD232:AD259" si="112">(M232*$AC232)+(N232*$AC232)+(P232*$AC232)+(Q232*$AC232)+(R232*$AC232)+(S232*$AC232)+(U232*$AC232)+(V232*$AC232)+(W232*$AC232)+(X232*$AC232)</f>
        <v>#REF!</v>
      </c>
      <c r="AE232" s="91">
        <v>1.58</v>
      </c>
      <c r="AF232" s="88">
        <v>1.8330000000000002</v>
      </c>
      <c r="AG232" s="89" t="e">
        <f t="shared" ref="AG232:AG259" si="113">(M232*$B232)+(N232*$B232)+(P232*$B232)+(Q232*$B232)+(R232*$B232)+(S232*$B232)+(U232*$B232)+(V232*$B232)+(W232*$B232)+(X232*$B232)</f>
        <v>#REF!</v>
      </c>
      <c r="AH232" s="36" t="e">
        <f t="shared" ref="AH232:AH259" si="114">SUM(M232:AB232)</f>
        <v>#REF!</v>
      </c>
      <c r="AI232" s="36">
        <f>VLOOKUP(A232,'base vis'!C:I,7,0)</f>
        <v>0</v>
      </c>
      <c r="AJ232" s="36">
        <f>VLOOKUP($A232,'base vis'!C:J,8,0)</f>
        <v>20</v>
      </c>
      <c r="AK232" s="36">
        <f>VLOOKUP($A232,'base vis'!C:K,9,0)</f>
        <v>0</v>
      </c>
      <c r="AL232" s="36">
        <f>VLOOKUP($A232,'base vis'!C:L,10,0)</f>
        <v>0</v>
      </c>
      <c r="AM232" s="36">
        <f>VLOOKUP($A232,'base vis'!C:M,11,0)</f>
        <v>0</v>
      </c>
      <c r="AN232" s="36">
        <f>VLOOKUP($A232,'base vis'!C:N,12,0)</f>
        <v>0</v>
      </c>
      <c r="AO232" s="36">
        <f>VLOOKUP($A232,'base vis'!C:O,13,0)</f>
        <v>0</v>
      </c>
      <c r="AP232" s="36">
        <f>VLOOKUP($A232,'base vis'!C:P,14,0)</f>
        <v>0</v>
      </c>
      <c r="AQ232" s="36">
        <f>VLOOKUP($A232,'base vis'!C:Q,15,0)</f>
        <v>0</v>
      </c>
      <c r="AR232" s="36">
        <f>VLOOKUP($A232,'base vis'!C:R,16,0)</f>
        <v>0</v>
      </c>
      <c r="AS232" s="36">
        <f>VLOOKUP($A232,'base vis'!C:S,17,0)</f>
        <v>0</v>
      </c>
      <c r="AT232" s="36">
        <f>VLOOKUP($A232,'base vis'!C:T,18,0)</f>
        <v>0</v>
      </c>
      <c r="AU232" s="36">
        <f>VLOOKUP($A232,'base vis'!C:U,19,0)</f>
        <v>0</v>
      </c>
      <c r="AV232" s="36">
        <f>VLOOKUP($A232,'base vis'!C:V,20,0)</f>
        <v>0</v>
      </c>
      <c r="AW232" s="36">
        <f>VLOOKUP($A232,'base vis'!C:W,21,0)</f>
        <v>0</v>
      </c>
      <c r="AX232" s="36">
        <f>VLOOKUP($A232,'base vis'!C:X,22,0)</f>
        <v>0</v>
      </c>
      <c r="AY232" s="36">
        <f>VLOOKUP($A232,'base vis'!C:Y,23,0)</f>
        <v>0</v>
      </c>
      <c r="AZ232" s="36">
        <f>VLOOKUP($A232,'base vis'!C:E,3,0)</f>
        <v>0</v>
      </c>
      <c r="BA232" s="36">
        <f>VLOOKUP($A232,'base vis'!C:F,4,0)</f>
        <v>0</v>
      </c>
      <c r="BB232" s="36">
        <f>VLOOKUP($A232,'base vis'!C:G,5,0)</f>
        <v>0</v>
      </c>
      <c r="BC232" s="36">
        <f>VLOOKUP($A232,'base vis'!C:H,6,0)</f>
        <v>0</v>
      </c>
      <c r="BD232" s="36" t="e">
        <f t="shared" si="85"/>
        <v>#REF!</v>
      </c>
      <c r="BE232" s="36" t="e">
        <f t="shared" si="88"/>
        <v>#REF!</v>
      </c>
      <c r="BF232" s="36" t="e">
        <f t="shared" si="89"/>
        <v>#REF!</v>
      </c>
      <c r="BG232" s="36" t="e">
        <f t="shared" si="90"/>
        <v>#REF!</v>
      </c>
      <c r="BH232" s="36" t="e">
        <f t="shared" si="91"/>
        <v>#REF!</v>
      </c>
      <c r="BI232" s="36" t="e">
        <f t="shared" si="92"/>
        <v>#REF!</v>
      </c>
      <c r="BJ232" s="36" t="e">
        <f t="shared" si="93"/>
        <v>#REF!</v>
      </c>
      <c r="BK232" s="36" t="e">
        <f t="shared" si="94"/>
        <v>#REF!</v>
      </c>
      <c r="BL232" s="36" t="e">
        <f t="shared" si="95"/>
        <v>#REF!</v>
      </c>
      <c r="BM232" s="36" t="e">
        <f t="shared" si="96"/>
        <v>#REF!</v>
      </c>
      <c r="BN232" s="36" t="e">
        <f t="shared" si="97"/>
        <v>#REF!</v>
      </c>
      <c r="BO232" s="36" t="e">
        <f t="shared" si="98"/>
        <v>#REF!</v>
      </c>
      <c r="BP232" s="36" t="e">
        <f t="shared" si="99"/>
        <v>#REF!</v>
      </c>
      <c r="BQ232" s="36" t="e">
        <f t="shared" si="100"/>
        <v>#REF!</v>
      </c>
      <c r="BR232" s="36" t="e">
        <f t="shared" si="101"/>
        <v>#REF!</v>
      </c>
      <c r="BS232" s="36" t="e">
        <f t="shared" si="102"/>
        <v>#REF!</v>
      </c>
      <c r="BT232" s="36" t="e">
        <f t="shared" si="103"/>
        <v>#REF!</v>
      </c>
      <c r="BU232" s="36" t="e">
        <f t="shared" si="104"/>
        <v>#REF!</v>
      </c>
      <c r="BV232" s="36" t="e">
        <f t="shared" si="105"/>
        <v>#REF!</v>
      </c>
      <c r="BW232" s="36" t="e">
        <f t="shared" si="106"/>
        <v>#REF!</v>
      </c>
      <c r="BX232" s="36" t="e">
        <f t="shared" si="107"/>
        <v>#REF!</v>
      </c>
    </row>
    <row r="233" spans="1:76" s="36" customFormat="1" ht="13.95" customHeight="1" thickBot="1">
      <c r="A233" s="81" t="s">
        <v>1412</v>
      </c>
      <c r="B233" s="26">
        <v>15</v>
      </c>
      <c r="C233" s="61" t="s">
        <v>207</v>
      </c>
      <c r="D233" s="62" t="s">
        <v>111</v>
      </c>
      <c r="E233" s="62"/>
      <c r="F233" s="72"/>
      <c r="G233" s="72">
        <v>15</v>
      </c>
      <c r="H233" s="72"/>
      <c r="I233" s="72"/>
      <c r="J233" s="72"/>
      <c r="K233" s="72"/>
      <c r="L233" s="126"/>
      <c r="M233" s="65" t="e">
        <f>#REF!</f>
        <v>#REF!</v>
      </c>
      <c r="N233" s="65" t="e">
        <f>#REF!</f>
        <v>#REF!</v>
      </c>
      <c r="O233" s="65" t="e">
        <f>#REF!</f>
        <v>#REF!</v>
      </c>
      <c r="P233" s="65" t="e">
        <f>#REF!</f>
        <v>#REF!</v>
      </c>
      <c r="Q233" s="65" t="e">
        <f>#REF!</f>
        <v>#REF!</v>
      </c>
      <c r="R233" s="65" t="e">
        <f>#REF!</f>
        <v>#REF!</v>
      </c>
      <c r="S233" s="65" t="e">
        <f>#REF!</f>
        <v>#REF!</v>
      </c>
      <c r="T233" s="65" t="e">
        <f>#REF!</f>
        <v>#REF!</v>
      </c>
      <c r="U233" s="65" t="e">
        <f>#REF!</f>
        <v>#REF!</v>
      </c>
      <c r="V233" s="65" t="e">
        <f>#REF!</f>
        <v>#REF!</v>
      </c>
      <c r="W233" s="65" t="e">
        <f>#REF!</f>
        <v>#REF!</v>
      </c>
      <c r="X233" s="65" t="e">
        <f>#REF!</f>
        <v>#REF!</v>
      </c>
      <c r="Y233" s="65" t="e">
        <f>#REF!</f>
        <v>#REF!</v>
      </c>
      <c r="Z233" s="65" t="e">
        <f>#REF!</f>
        <v>#REF!</v>
      </c>
      <c r="AA233" s="65" t="e">
        <f>#REF!</f>
        <v>#REF!</v>
      </c>
      <c r="AB233" s="65" t="e">
        <f>#REF!</f>
        <v>#REF!</v>
      </c>
      <c r="AC233" s="76">
        <v>62.5</v>
      </c>
      <c r="AD233" s="106" t="e">
        <f t="shared" si="112"/>
        <v>#REF!</v>
      </c>
      <c r="AE233" s="91">
        <v>1.65</v>
      </c>
      <c r="AF233" s="88">
        <v>1.925</v>
      </c>
      <c r="AG233" s="89" t="e">
        <f t="shared" si="113"/>
        <v>#REF!</v>
      </c>
      <c r="AH233" s="36" t="e">
        <f t="shared" si="114"/>
        <v>#REF!</v>
      </c>
      <c r="AI233" s="36">
        <f>VLOOKUP(A233,'base vis'!C:I,7,0)</f>
        <v>0</v>
      </c>
      <c r="AJ233" s="36">
        <f>VLOOKUP($A233,'base vis'!C:J,8,0)</f>
        <v>8</v>
      </c>
      <c r="AK233" s="36">
        <f>VLOOKUP($A233,'base vis'!C:K,9,0)</f>
        <v>7</v>
      </c>
      <c r="AL233" s="36">
        <f>VLOOKUP($A233,'base vis'!C:L,10,0)</f>
        <v>0</v>
      </c>
      <c r="AM233" s="36">
        <f>VLOOKUP($A233,'base vis'!C:M,11,0)</f>
        <v>0</v>
      </c>
      <c r="AN233" s="36">
        <f>VLOOKUP($A233,'base vis'!C:N,12,0)</f>
        <v>0</v>
      </c>
      <c r="AO233" s="36">
        <f>VLOOKUP($A233,'base vis'!C:O,13,0)</f>
        <v>0</v>
      </c>
      <c r="AP233" s="36">
        <f>VLOOKUP($A233,'base vis'!C:P,14,0)</f>
        <v>0</v>
      </c>
      <c r="AQ233" s="36">
        <f>VLOOKUP($A233,'base vis'!C:Q,15,0)</f>
        <v>0</v>
      </c>
      <c r="AR233" s="36">
        <f>VLOOKUP($A233,'base vis'!C:R,16,0)</f>
        <v>0</v>
      </c>
      <c r="AS233" s="36">
        <f>VLOOKUP($A233,'base vis'!C:S,17,0)</f>
        <v>0</v>
      </c>
      <c r="AT233" s="36">
        <f>VLOOKUP($A233,'base vis'!C:T,18,0)</f>
        <v>0</v>
      </c>
      <c r="AU233" s="36">
        <f>VLOOKUP($A233,'base vis'!C:U,19,0)</f>
        <v>0</v>
      </c>
      <c r="AV233" s="36">
        <f>VLOOKUP($A233,'base vis'!C:V,20,0)</f>
        <v>0</v>
      </c>
      <c r="AW233" s="36">
        <f>VLOOKUP($A233,'base vis'!C:W,21,0)</f>
        <v>0</v>
      </c>
      <c r="AX233" s="36">
        <f>VLOOKUP($A233,'base vis'!C:X,22,0)</f>
        <v>0</v>
      </c>
      <c r="AY233" s="36">
        <f>VLOOKUP($A233,'base vis'!C:Y,23,0)</f>
        <v>0</v>
      </c>
      <c r="AZ233" s="36">
        <f>VLOOKUP($A233,'base vis'!C:E,3,0)</f>
        <v>0</v>
      </c>
      <c r="BA233" s="36">
        <f>VLOOKUP($A233,'base vis'!C:F,4,0)</f>
        <v>0</v>
      </c>
      <c r="BB233" s="36">
        <f>VLOOKUP($A233,'base vis'!C:G,5,0)</f>
        <v>0</v>
      </c>
      <c r="BC233" s="36">
        <f>VLOOKUP($A233,'base vis'!C:H,6,0)</f>
        <v>0</v>
      </c>
      <c r="BD233" s="36" t="e">
        <f t="shared" si="85"/>
        <v>#REF!</v>
      </c>
      <c r="BE233" s="36" t="e">
        <f t="shared" si="88"/>
        <v>#REF!</v>
      </c>
      <c r="BF233" s="36" t="e">
        <f t="shared" si="89"/>
        <v>#REF!</v>
      </c>
      <c r="BG233" s="36" t="e">
        <f t="shared" si="90"/>
        <v>#REF!</v>
      </c>
      <c r="BH233" s="36" t="e">
        <f t="shared" si="91"/>
        <v>#REF!</v>
      </c>
      <c r="BI233" s="36" t="e">
        <f t="shared" si="92"/>
        <v>#REF!</v>
      </c>
      <c r="BJ233" s="36" t="e">
        <f t="shared" si="93"/>
        <v>#REF!</v>
      </c>
      <c r="BK233" s="36" t="e">
        <f t="shared" si="94"/>
        <v>#REF!</v>
      </c>
      <c r="BL233" s="36" t="e">
        <f t="shared" si="95"/>
        <v>#REF!</v>
      </c>
      <c r="BM233" s="36" t="e">
        <f t="shared" si="96"/>
        <v>#REF!</v>
      </c>
      <c r="BN233" s="36" t="e">
        <f t="shared" si="97"/>
        <v>#REF!</v>
      </c>
      <c r="BO233" s="36" t="e">
        <f t="shared" si="98"/>
        <v>#REF!</v>
      </c>
      <c r="BP233" s="36" t="e">
        <f t="shared" si="99"/>
        <v>#REF!</v>
      </c>
      <c r="BQ233" s="36" t="e">
        <f t="shared" si="100"/>
        <v>#REF!</v>
      </c>
      <c r="BR233" s="36" t="e">
        <f t="shared" si="101"/>
        <v>#REF!</v>
      </c>
      <c r="BS233" s="36" t="e">
        <f t="shared" si="102"/>
        <v>#REF!</v>
      </c>
      <c r="BT233" s="36" t="e">
        <f t="shared" si="103"/>
        <v>#REF!</v>
      </c>
      <c r="BU233" s="36" t="e">
        <f t="shared" si="104"/>
        <v>#REF!</v>
      </c>
      <c r="BV233" s="36" t="e">
        <f t="shared" si="105"/>
        <v>#REF!</v>
      </c>
      <c r="BW233" s="36" t="e">
        <f t="shared" si="106"/>
        <v>#REF!</v>
      </c>
      <c r="BX233" s="36" t="e">
        <f t="shared" si="107"/>
        <v>#REF!</v>
      </c>
    </row>
    <row r="234" spans="1:76" s="36" customFormat="1" ht="13.95" customHeight="1" thickBot="1">
      <c r="A234" s="81" t="s">
        <v>326</v>
      </c>
      <c r="B234" s="26">
        <v>10</v>
      </c>
      <c r="C234" s="61" t="s">
        <v>90</v>
      </c>
      <c r="D234" s="62" t="s">
        <v>111</v>
      </c>
      <c r="E234" s="62"/>
      <c r="F234" s="72"/>
      <c r="G234" s="72"/>
      <c r="H234" s="72">
        <v>10</v>
      </c>
      <c r="I234" s="72"/>
      <c r="J234" s="72"/>
      <c r="K234" s="72"/>
      <c r="L234" s="126"/>
      <c r="M234" s="65" t="e">
        <f>#REF!</f>
        <v>#REF!</v>
      </c>
      <c r="N234" s="65" t="e">
        <f>#REF!</f>
        <v>#REF!</v>
      </c>
      <c r="O234" s="65" t="e">
        <f>#REF!</f>
        <v>#REF!</v>
      </c>
      <c r="P234" s="65" t="e">
        <f>#REF!</f>
        <v>#REF!</v>
      </c>
      <c r="Q234" s="65" t="e">
        <f>#REF!</f>
        <v>#REF!</v>
      </c>
      <c r="R234" s="65" t="e">
        <f>#REF!</f>
        <v>#REF!</v>
      </c>
      <c r="S234" s="65" t="e">
        <f>#REF!</f>
        <v>#REF!</v>
      </c>
      <c r="T234" s="65" t="e">
        <f>#REF!</f>
        <v>#REF!</v>
      </c>
      <c r="U234" s="65" t="e">
        <f>#REF!</f>
        <v>#REF!</v>
      </c>
      <c r="V234" s="65" t="e">
        <f>#REF!</f>
        <v>#REF!</v>
      </c>
      <c r="W234" s="65" t="e">
        <f>#REF!</f>
        <v>#REF!</v>
      </c>
      <c r="X234" s="65" t="e">
        <f>#REF!</f>
        <v>#REF!</v>
      </c>
      <c r="Y234" s="65" t="e">
        <f>#REF!</f>
        <v>#REF!</v>
      </c>
      <c r="Z234" s="65" t="e">
        <f>#REF!</f>
        <v>#REF!</v>
      </c>
      <c r="AA234" s="65" t="e">
        <f>#REF!</f>
        <v>#REF!</v>
      </c>
      <c r="AB234" s="65" t="e">
        <f>#REF!</f>
        <v>#REF!</v>
      </c>
      <c r="AC234" s="76">
        <v>62.5</v>
      </c>
      <c r="AD234" s="106" t="e">
        <f t="shared" si="112"/>
        <v>#REF!</v>
      </c>
      <c r="AE234" s="91">
        <v>1.82</v>
      </c>
      <c r="AF234" s="88">
        <v>2.0827777777777778</v>
      </c>
      <c r="AG234" s="89" t="e">
        <f t="shared" si="113"/>
        <v>#REF!</v>
      </c>
      <c r="AH234" s="36" t="e">
        <f t="shared" si="114"/>
        <v>#REF!</v>
      </c>
      <c r="AI234" s="36">
        <f>VLOOKUP(A234,'base vis'!C:I,7,0)</f>
        <v>0</v>
      </c>
      <c r="AJ234" s="36">
        <f>VLOOKUP($A234,'base vis'!C:J,8,0)</f>
        <v>4</v>
      </c>
      <c r="AK234" s="36">
        <f>VLOOKUP($A234,'base vis'!C:K,9,0)</f>
        <v>6</v>
      </c>
      <c r="AL234" s="36">
        <f>VLOOKUP($A234,'base vis'!C:L,10,0)</f>
        <v>0</v>
      </c>
      <c r="AM234" s="36">
        <f>VLOOKUP($A234,'base vis'!C:M,11,0)</f>
        <v>0</v>
      </c>
      <c r="AN234" s="36">
        <f>VLOOKUP($A234,'base vis'!C:N,12,0)</f>
        <v>0</v>
      </c>
      <c r="AO234" s="36">
        <f>VLOOKUP($A234,'base vis'!C:O,13,0)</f>
        <v>0</v>
      </c>
      <c r="AP234" s="36">
        <f>VLOOKUP($A234,'base vis'!C:P,14,0)</f>
        <v>0</v>
      </c>
      <c r="AQ234" s="36">
        <f>VLOOKUP($A234,'base vis'!C:Q,15,0)</f>
        <v>0</v>
      </c>
      <c r="AR234" s="36">
        <f>VLOOKUP($A234,'base vis'!C:R,16,0)</f>
        <v>0</v>
      </c>
      <c r="AS234" s="36">
        <f>VLOOKUP($A234,'base vis'!C:S,17,0)</f>
        <v>0</v>
      </c>
      <c r="AT234" s="36">
        <f>VLOOKUP($A234,'base vis'!C:T,18,0)</f>
        <v>0</v>
      </c>
      <c r="AU234" s="36">
        <f>VLOOKUP($A234,'base vis'!C:U,19,0)</f>
        <v>0</v>
      </c>
      <c r="AV234" s="36">
        <f>VLOOKUP($A234,'base vis'!C:V,20,0)</f>
        <v>0</v>
      </c>
      <c r="AW234" s="36">
        <f>VLOOKUP($A234,'base vis'!C:W,21,0)</f>
        <v>0</v>
      </c>
      <c r="AX234" s="36">
        <f>VLOOKUP($A234,'base vis'!C:X,22,0)</f>
        <v>0</v>
      </c>
      <c r="AY234" s="36">
        <f>VLOOKUP($A234,'base vis'!C:Y,23,0)</f>
        <v>0</v>
      </c>
      <c r="AZ234" s="36">
        <f>VLOOKUP($A234,'base vis'!C:E,3,0)</f>
        <v>10</v>
      </c>
      <c r="BA234" s="36">
        <f>VLOOKUP($A234,'base vis'!C:F,4,0)</f>
        <v>0</v>
      </c>
      <c r="BB234" s="36">
        <f>VLOOKUP($A234,'base vis'!C:G,5,0)</f>
        <v>0</v>
      </c>
      <c r="BC234" s="36">
        <f>VLOOKUP($A234,'base vis'!C:H,6,0)</f>
        <v>0</v>
      </c>
      <c r="BD234" s="36" t="e">
        <f t="shared" si="85"/>
        <v>#REF!</v>
      </c>
      <c r="BE234" s="36" t="e">
        <f t="shared" si="88"/>
        <v>#REF!</v>
      </c>
      <c r="BF234" s="36" t="e">
        <f t="shared" si="89"/>
        <v>#REF!</v>
      </c>
      <c r="BG234" s="36" t="e">
        <f t="shared" si="90"/>
        <v>#REF!</v>
      </c>
      <c r="BH234" s="36" t="e">
        <f t="shared" si="91"/>
        <v>#REF!</v>
      </c>
      <c r="BI234" s="36" t="e">
        <f t="shared" si="92"/>
        <v>#REF!</v>
      </c>
      <c r="BJ234" s="36" t="e">
        <f t="shared" si="93"/>
        <v>#REF!</v>
      </c>
      <c r="BK234" s="36" t="e">
        <f t="shared" si="94"/>
        <v>#REF!</v>
      </c>
      <c r="BL234" s="36" t="e">
        <f t="shared" si="95"/>
        <v>#REF!</v>
      </c>
      <c r="BM234" s="36" t="e">
        <f t="shared" si="96"/>
        <v>#REF!</v>
      </c>
      <c r="BN234" s="36" t="e">
        <f t="shared" si="97"/>
        <v>#REF!</v>
      </c>
      <c r="BO234" s="36" t="e">
        <f t="shared" si="98"/>
        <v>#REF!</v>
      </c>
      <c r="BP234" s="36" t="e">
        <f t="shared" si="99"/>
        <v>#REF!</v>
      </c>
      <c r="BQ234" s="36" t="e">
        <f t="shared" si="100"/>
        <v>#REF!</v>
      </c>
      <c r="BR234" s="36" t="e">
        <f t="shared" si="101"/>
        <v>#REF!</v>
      </c>
      <c r="BS234" s="36" t="e">
        <f t="shared" si="102"/>
        <v>#REF!</v>
      </c>
      <c r="BT234" s="36" t="e">
        <f t="shared" si="103"/>
        <v>#REF!</v>
      </c>
      <c r="BU234" s="36" t="e">
        <f t="shared" si="104"/>
        <v>#REF!</v>
      </c>
      <c r="BV234" s="36" t="e">
        <f t="shared" si="105"/>
        <v>#REF!</v>
      </c>
      <c r="BW234" s="36" t="e">
        <f t="shared" si="106"/>
        <v>#REF!</v>
      </c>
      <c r="BX234" s="36" t="e">
        <f t="shared" si="107"/>
        <v>#REF!</v>
      </c>
    </row>
    <row r="235" spans="1:76" s="36" customFormat="1" ht="13.95" customHeight="1" thickBot="1">
      <c r="A235" s="81" t="s">
        <v>327</v>
      </c>
      <c r="B235" s="26">
        <v>10</v>
      </c>
      <c r="C235" s="61" t="s">
        <v>125</v>
      </c>
      <c r="D235" s="62" t="s">
        <v>111</v>
      </c>
      <c r="E235" s="62"/>
      <c r="F235" s="72"/>
      <c r="G235" s="72"/>
      <c r="H235" s="72">
        <v>10</v>
      </c>
      <c r="I235" s="72"/>
      <c r="J235" s="72"/>
      <c r="K235" s="72"/>
      <c r="L235" s="126"/>
      <c r="M235" s="65" t="e">
        <f>#REF!</f>
        <v>#REF!</v>
      </c>
      <c r="N235" s="65" t="e">
        <f>#REF!</f>
        <v>#REF!</v>
      </c>
      <c r="O235" s="65" t="e">
        <f>#REF!</f>
        <v>#REF!</v>
      </c>
      <c r="P235" s="65" t="e">
        <f>#REF!</f>
        <v>#REF!</v>
      </c>
      <c r="Q235" s="65" t="e">
        <f>#REF!</f>
        <v>#REF!</v>
      </c>
      <c r="R235" s="65" t="e">
        <f>#REF!</f>
        <v>#REF!</v>
      </c>
      <c r="S235" s="65" t="e">
        <f>#REF!</f>
        <v>#REF!</v>
      </c>
      <c r="T235" s="65" t="e">
        <f>#REF!</f>
        <v>#REF!</v>
      </c>
      <c r="U235" s="65" t="e">
        <f>#REF!</f>
        <v>#REF!</v>
      </c>
      <c r="V235" s="65" t="e">
        <f>#REF!</f>
        <v>#REF!</v>
      </c>
      <c r="W235" s="65" t="e">
        <f>#REF!</f>
        <v>#REF!</v>
      </c>
      <c r="X235" s="65" t="e">
        <f>#REF!</f>
        <v>#REF!</v>
      </c>
      <c r="Y235" s="65" t="e">
        <f>#REF!</f>
        <v>#REF!</v>
      </c>
      <c r="Z235" s="65" t="e">
        <f>#REF!</f>
        <v>#REF!</v>
      </c>
      <c r="AA235" s="65" t="e">
        <f>#REF!</f>
        <v>#REF!</v>
      </c>
      <c r="AB235" s="65" t="e">
        <f>#REF!</f>
        <v>#REF!</v>
      </c>
      <c r="AC235" s="76">
        <v>62.5</v>
      </c>
      <c r="AD235" s="106" t="e">
        <f t="shared" si="112"/>
        <v>#REF!</v>
      </c>
      <c r="AE235" s="91">
        <v>2.44</v>
      </c>
      <c r="AF235" s="88">
        <v>2.7149999999999999</v>
      </c>
      <c r="AG235" s="89" t="e">
        <f t="shared" si="113"/>
        <v>#REF!</v>
      </c>
      <c r="AH235" s="36" t="e">
        <f t="shared" si="114"/>
        <v>#REF!</v>
      </c>
      <c r="AI235" s="36">
        <f>VLOOKUP(A235,'base vis'!C:I,7,0)</f>
        <v>0</v>
      </c>
      <c r="AJ235" s="36">
        <f>VLOOKUP($A235,'base vis'!C:J,8,0)</f>
        <v>0</v>
      </c>
      <c r="AK235" s="36">
        <f>VLOOKUP($A235,'base vis'!C:K,9,0)</f>
        <v>6</v>
      </c>
      <c r="AL235" s="36">
        <f>VLOOKUP($A235,'base vis'!C:L,10,0)</f>
        <v>4</v>
      </c>
      <c r="AM235" s="36">
        <f>VLOOKUP($A235,'base vis'!C:M,11,0)</f>
        <v>0</v>
      </c>
      <c r="AN235" s="36">
        <f>VLOOKUP($A235,'base vis'!C:N,12,0)</f>
        <v>0</v>
      </c>
      <c r="AO235" s="36">
        <f>VLOOKUP($A235,'base vis'!C:O,13,0)</f>
        <v>0</v>
      </c>
      <c r="AP235" s="36">
        <f>VLOOKUP($A235,'base vis'!C:P,14,0)</f>
        <v>0</v>
      </c>
      <c r="AQ235" s="36">
        <f>VLOOKUP($A235,'base vis'!C:Q,15,0)</f>
        <v>0</v>
      </c>
      <c r="AR235" s="36">
        <f>VLOOKUP($A235,'base vis'!C:R,16,0)</f>
        <v>0</v>
      </c>
      <c r="AS235" s="36">
        <f>VLOOKUP($A235,'base vis'!C:S,17,0)</f>
        <v>0</v>
      </c>
      <c r="AT235" s="36">
        <f>VLOOKUP($A235,'base vis'!C:T,18,0)</f>
        <v>0</v>
      </c>
      <c r="AU235" s="36">
        <f>VLOOKUP($A235,'base vis'!C:U,19,0)</f>
        <v>0</v>
      </c>
      <c r="AV235" s="36">
        <f>VLOOKUP($A235,'base vis'!C:V,20,0)</f>
        <v>0</v>
      </c>
      <c r="AW235" s="36">
        <f>VLOOKUP($A235,'base vis'!C:W,21,0)</f>
        <v>0</v>
      </c>
      <c r="AX235" s="36">
        <f>VLOOKUP($A235,'base vis'!C:X,22,0)</f>
        <v>0</v>
      </c>
      <c r="AY235" s="36">
        <f>VLOOKUP($A235,'base vis'!C:Y,23,0)</f>
        <v>0</v>
      </c>
      <c r="AZ235" s="36">
        <f>VLOOKUP($A235,'base vis'!C:E,3,0)</f>
        <v>0</v>
      </c>
      <c r="BA235" s="36">
        <f>VLOOKUP($A235,'base vis'!C:F,4,0)</f>
        <v>10</v>
      </c>
      <c r="BB235" s="36">
        <f>VLOOKUP($A235,'base vis'!C:G,5,0)</f>
        <v>0</v>
      </c>
      <c r="BC235" s="36">
        <f>VLOOKUP($A235,'base vis'!C:H,6,0)</f>
        <v>0</v>
      </c>
      <c r="BD235" s="36" t="e">
        <f t="shared" si="85"/>
        <v>#REF!</v>
      </c>
      <c r="BE235" s="36" t="e">
        <f t="shared" si="88"/>
        <v>#REF!</v>
      </c>
      <c r="BF235" s="36" t="e">
        <f t="shared" si="89"/>
        <v>#REF!</v>
      </c>
      <c r="BG235" s="36" t="e">
        <f t="shared" si="90"/>
        <v>#REF!</v>
      </c>
      <c r="BH235" s="36" t="e">
        <f t="shared" si="91"/>
        <v>#REF!</v>
      </c>
      <c r="BI235" s="36" t="e">
        <f t="shared" si="92"/>
        <v>#REF!</v>
      </c>
      <c r="BJ235" s="36" t="e">
        <f t="shared" si="93"/>
        <v>#REF!</v>
      </c>
      <c r="BK235" s="36" t="e">
        <f t="shared" si="94"/>
        <v>#REF!</v>
      </c>
      <c r="BL235" s="36" t="e">
        <f t="shared" si="95"/>
        <v>#REF!</v>
      </c>
      <c r="BM235" s="36" t="e">
        <f t="shared" si="96"/>
        <v>#REF!</v>
      </c>
      <c r="BN235" s="36" t="e">
        <f t="shared" si="97"/>
        <v>#REF!</v>
      </c>
      <c r="BO235" s="36" t="e">
        <f t="shared" si="98"/>
        <v>#REF!</v>
      </c>
      <c r="BP235" s="36" t="e">
        <f t="shared" si="99"/>
        <v>#REF!</v>
      </c>
      <c r="BQ235" s="36" t="e">
        <f t="shared" si="100"/>
        <v>#REF!</v>
      </c>
      <c r="BR235" s="36" t="e">
        <f t="shared" si="101"/>
        <v>#REF!</v>
      </c>
      <c r="BS235" s="36" t="e">
        <f t="shared" si="102"/>
        <v>#REF!</v>
      </c>
      <c r="BT235" s="36" t="e">
        <f t="shared" si="103"/>
        <v>#REF!</v>
      </c>
      <c r="BU235" s="36" t="e">
        <f t="shared" si="104"/>
        <v>#REF!</v>
      </c>
      <c r="BV235" s="36" t="e">
        <f t="shared" si="105"/>
        <v>#REF!</v>
      </c>
      <c r="BW235" s="36" t="e">
        <f t="shared" si="106"/>
        <v>#REF!</v>
      </c>
      <c r="BX235" s="36" t="e">
        <f t="shared" si="107"/>
        <v>#REF!</v>
      </c>
    </row>
    <row r="236" spans="1:76" s="36" customFormat="1" ht="13.95" customHeight="1" thickBot="1">
      <c r="A236" s="81" t="s">
        <v>328</v>
      </c>
      <c r="B236" s="26">
        <v>10</v>
      </c>
      <c r="C236" s="61" t="s">
        <v>125</v>
      </c>
      <c r="D236" s="62" t="s">
        <v>111</v>
      </c>
      <c r="E236" s="62"/>
      <c r="F236" s="72"/>
      <c r="G236" s="72"/>
      <c r="H236" s="72">
        <v>10</v>
      </c>
      <c r="I236" s="72"/>
      <c r="J236" s="72"/>
      <c r="K236" s="72"/>
      <c r="L236" s="126"/>
      <c r="M236" s="65" t="e">
        <f>#REF!</f>
        <v>#REF!</v>
      </c>
      <c r="N236" s="65" t="e">
        <f>#REF!</f>
        <v>#REF!</v>
      </c>
      <c r="O236" s="65" t="e">
        <f>#REF!</f>
        <v>#REF!</v>
      </c>
      <c r="P236" s="65" t="e">
        <f>#REF!</f>
        <v>#REF!</v>
      </c>
      <c r="Q236" s="65" t="e">
        <f>#REF!</f>
        <v>#REF!</v>
      </c>
      <c r="R236" s="65" t="e">
        <f>#REF!</f>
        <v>#REF!</v>
      </c>
      <c r="S236" s="65" t="e">
        <f>#REF!</f>
        <v>#REF!</v>
      </c>
      <c r="T236" s="65" t="e">
        <f>#REF!</f>
        <v>#REF!</v>
      </c>
      <c r="U236" s="65" t="e">
        <f>#REF!</f>
        <v>#REF!</v>
      </c>
      <c r="V236" s="65" t="e">
        <f>#REF!</f>
        <v>#REF!</v>
      </c>
      <c r="W236" s="65" t="e">
        <f>#REF!</f>
        <v>#REF!</v>
      </c>
      <c r="X236" s="65" t="e">
        <f>#REF!</f>
        <v>#REF!</v>
      </c>
      <c r="Y236" s="65" t="e">
        <f>#REF!</f>
        <v>#REF!</v>
      </c>
      <c r="Z236" s="65" t="e">
        <f>#REF!</f>
        <v>#REF!</v>
      </c>
      <c r="AA236" s="65" t="e">
        <f>#REF!</f>
        <v>#REF!</v>
      </c>
      <c r="AB236" s="65" t="e">
        <f>#REF!</f>
        <v>#REF!</v>
      </c>
      <c r="AC236" s="76">
        <v>67.5</v>
      </c>
      <c r="AD236" s="106" t="e">
        <f t="shared" si="112"/>
        <v>#REF!</v>
      </c>
      <c r="AE236" s="91">
        <v>2.8</v>
      </c>
      <c r="AF236" s="88">
        <v>3.0627777777777778</v>
      </c>
      <c r="AG236" s="89" t="e">
        <f t="shared" si="113"/>
        <v>#REF!</v>
      </c>
      <c r="AH236" s="36" t="e">
        <f t="shared" si="114"/>
        <v>#REF!</v>
      </c>
      <c r="AI236" s="36">
        <f>VLOOKUP(A236,'base vis'!C:I,7,0)</f>
        <v>0</v>
      </c>
      <c r="AJ236" s="36">
        <f>VLOOKUP($A236,'base vis'!C:J,8,0)</f>
        <v>10</v>
      </c>
      <c r="AK236" s="36">
        <f>VLOOKUP($A236,'base vis'!C:K,9,0)</f>
        <v>0</v>
      </c>
      <c r="AL236" s="36">
        <f>VLOOKUP($A236,'base vis'!C:L,10,0)</f>
        <v>0</v>
      </c>
      <c r="AM236" s="36">
        <f>VLOOKUP($A236,'base vis'!C:M,11,0)</f>
        <v>0</v>
      </c>
      <c r="AN236" s="36">
        <f>VLOOKUP($A236,'base vis'!C:N,12,0)</f>
        <v>0</v>
      </c>
      <c r="AO236" s="36">
        <f>VLOOKUP($A236,'base vis'!C:O,13,0)</f>
        <v>0</v>
      </c>
      <c r="AP236" s="36">
        <f>VLOOKUP($A236,'base vis'!C:P,14,0)</f>
        <v>0</v>
      </c>
      <c r="AQ236" s="36">
        <f>VLOOKUP($A236,'base vis'!C:Q,15,0)</f>
        <v>0</v>
      </c>
      <c r="AR236" s="36">
        <f>VLOOKUP($A236,'base vis'!C:R,16,0)</f>
        <v>0</v>
      </c>
      <c r="AS236" s="36">
        <f>VLOOKUP($A236,'base vis'!C:S,17,0)</f>
        <v>0</v>
      </c>
      <c r="AT236" s="36">
        <f>VLOOKUP($A236,'base vis'!C:T,18,0)</f>
        <v>0</v>
      </c>
      <c r="AU236" s="36">
        <f>VLOOKUP($A236,'base vis'!C:U,19,0)</f>
        <v>0</v>
      </c>
      <c r="AV236" s="36">
        <f>VLOOKUP($A236,'base vis'!C:V,20,0)</f>
        <v>0</v>
      </c>
      <c r="AW236" s="36">
        <f>VLOOKUP($A236,'base vis'!C:W,21,0)</f>
        <v>0</v>
      </c>
      <c r="AX236" s="36">
        <f>VLOOKUP($A236,'base vis'!C:X,22,0)</f>
        <v>0</v>
      </c>
      <c r="AY236" s="36">
        <f>VLOOKUP($A236,'base vis'!C:Y,23,0)</f>
        <v>0</v>
      </c>
      <c r="AZ236" s="36">
        <f>VLOOKUP($A236,'base vis'!C:E,3,0)</f>
        <v>10</v>
      </c>
      <c r="BA236" s="36">
        <f>VLOOKUP($A236,'base vis'!C:F,4,0)</f>
        <v>0</v>
      </c>
      <c r="BB236" s="36">
        <f>VLOOKUP($A236,'base vis'!C:G,5,0)</f>
        <v>0</v>
      </c>
      <c r="BC236" s="36">
        <f>VLOOKUP($A236,'base vis'!C:H,6,0)</f>
        <v>0</v>
      </c>
      <c r="BD236" s="36" t="e">
        <f t="shared" ref="BD236:BD299" si="115">IF($AH236&gt;0,$AH236*AI236,0)</f>
        <v>#REF!</v>
      </c>
      <c r="BE236" s="36" t="e">
        <f t="shared" si="88"/>
        <v>#REF!</v>
      </c>
      <c r="BF236" s="36" t="e">
        <f t="shared" si="89"/>
        <v>#REF!</v>
      </c>
      <c r="BG236" s="36" t="e">
        <f t="shared" si="90"/>
        <v>#REF!</v>
      </c>
      <c r="BH236" s="36" t="e">
        <f t="shared" si="91"/>
        <v>#REF!</v>
      </c>
      <c r="BI236" s="36" t="e">
        <f t="shared" si="92"/>
        <v>#REF!</v>
      </c>
      <c r="BJ236" s="36" t="e">
        <f t="shared" si="93"/>
        <v>#REF!</v>
      </c>
      <c r="BK236" s="36" t="e">
        <f t="shared" si="94"/>
        <v>#REF!</v>
      </c>
      <c r="BL236" s="36" t="e">
        <f t="shared" si="95"/>
        <v>#REF!</v>
      </c>
      <c r="BM236" s="36" t="e">
        <f t="shared" si="96"/>
        <v>#REF!</v>
      </c>
      <c r="BN236" s="36" t="e">
        <f t="shared" si="97"/>
        <v>#REF!</v>
      </c>
      <c r="BO236" s="36" t="e">
        <f t="shared" si="98"/>
        <v>#REF!</v>
      </c>
      <c r="BP236" s="36" t="e">
        <f t="shared" si="99"/>
        <v>#REF!</v>
      </c>
      <c r="BQ236" s="36" t="e">
        <f t="shared" si="100"/>
        <v>#REF!</v>
      </c>
      <c r="BR236" s="36" t="e">
        <f t="shared" si="101"/>
        <v>#REF!</v>
      </c>
      <c r="BS236" s="36" t="e">
        <f t="shared" si="102"/>
        <v>#REF!</v>
      </c>
      <c r="BT236" s="36" t="e">
        <f t="shared" si="103"/>
        <v>#REF!</v>
      </c>
      <c r="BU236" s="36" t="e">
        <f t="shared" si="104"/>
        <v>#REF!</v>
      </c>
      <c r="BV236" s="36" t="e">
        <f t="shared" si="105"/>
        <v>#REF!</v>
      </c>
      <c r="BW236" s="36" t="e">
        <f t="shared" si="106"/>
        <v>#REF!</v>
      </c>
      <c r="BX236" s="36" t="e">
        <f t="shared" si="107"/>
        <v>#REF!</v>
      </c>
    </row>
    <row r="237" spans="1:76" s="36" customFormat="1" ht="13.95" customHeight="1" thickBot="1">
      <c r="A237" s="81" t="s">
        <v>329</v>
      </c>
      <c r="B237" s="26">
        <v>10</v>
      </c>
      <c r="C237" s="61" t="s">
        <v>125</v>
      </c>
      <c r="D237" s="62" t="s">
        <v>111</v>
      </c>
      <c r="E237" s="62"/>
      <c r="F237" s="72"/>
      <c r="G237" s="72"/>
      <c r="H237" s="72">
        <v>10</v>
      </c>
      <c r="I237" s="72"/>
      <c r="J237" s="72"/>
      <c r="K237" s="72"/>
      <c r="L237" s="126"/>
      <c r="M237" s="65" t="e">
        <f>#REF!</f>
        <v>#REF!</v>
      </c>
      <c r="N237" s="65" t="e">
        <f>#REF!</f>
        <v>#REF!</v>
      </c>
      <c r="O237" s="65" t="e">
        <f>#REF!</f>
        <v>#REF!</v>
      </c>
      <c r="P237" s="65" t="e">
        <f>#REF!</f>
        <v>#REF!</v>
      </c>
      <c r="Q237" s="65" t="e">
        <f>#REF!</f>
        <v>#REF!</v>
      </c>
      <c r="R237" s="65" t="e">
        <f>#REF!</f>
        <v>#REF!</v>
      </c>
      <c r="S237" s="65" t="e">
        <f>#REF!</f>
        <v>#REF!</v>
      </c>
      <c r="T237" s="65" t="e">
        <f>#REF!</f>
        <v>#REF!</v>
      </c>
      <c r="U237" s="65" t="e">
        <f>#REF!</f>
        <v>#REF!</v>
      </c>
      <c r="V237" s="65" t="e">
        <f>#REF!</f>
        <v>#REF!</v>
      </c>
      <c r="W237" s="65" t="e">
        <f>#REF!</f>
        <v>#REF!</v>
      </c>
      <c r="X237" s="65" t="e">
        <f>#REF!</f>
        <v>#REF!</v>
      </c>
      <c r="Y237" s="65" t="e">
        <f>#REF!</f>
        <v>#REF!</v>
      </c>
      <c r="Z237" s="65" t="e">
        <f>#REF!</f>
        <v>#REF!</v>
      </c>
      <c r="AA237" s="65" t="e">
        <f>#REF!</f>
        <v>#REF!</v>
      </c>
      <c r="AB237" s="65" t="e">
        <f>#REF!</f>
        <v>#REF!</v>
      </c>
      <c r="AC237" s="76">
        <v>67.5</v>
      </c>
      <c r="AD237" s="106" t="e">
        <f t="shared" si="112"/>
        <v>#REF!</v>
      </c>
      <c r="AE237" s="91">
        <v>2.64</v>
      </c>
      <c r="AF237" s="88">
        <v>2.9027777777777781</v>
      </c>
      <c r="AG237" s="89" t="e">
        <f t="shared" si="113"/>
        <v>#REF!</v>
      </c>
      <c r="AH237" s="36" t="e">
        <f t="shared" si="114"/>
        <v>#REF!</v>
      </c>
      <c r="AI237" s="36">
        <f>VLOOKUP(A237,'base vis'!C:I,7,0)</f>
        <v>0</v>
      </c>
      <c r="AJ237" s="36">
        <f>VLOOKUP($A237,'base vis'!C:J,8,0)</f>
        <v>0</v>
      </c>
      <c r="AK237" s="36">
        <f>VLOOKUP($A237,'base vis'!C:K,9,0)</f>
        <v>9</v>
      </c>
      <c r="AL237" s="36">
        <f>VLOOKUP($A237,'base vis'!C:L,10,0)</f>
        <v>1</v>
      </c>
      <c r="AM237" s="36">
        <f>VLOOKUP($A237,'base vis'!C:M,11,0)</f>
        <v>0</v>
      </c>
      <c r="AN237" s="36">
        <f>VLOOKUP($A237,'base vis'!C:N,12,0)</f>
        <v>0</v>
      </c>
      <c r="AO237" s="36">
        <f>VLOOKUP($A237,'base vis'!C:O,13,0)</f>
        <v>0</v>
      </c>
      <c r="AP237" s="36">
        <f>VLOOKUP($A237,'base vis'!C:P,14,0)</f>
        <v>0</v>
      </c>
      <c r="AQ237" s="36">
        <f>VLOOKUP($A237,'base vis'!C:Q,15,0)</f>
        <v>0</v>
      </c>
      <c r="AR237" s="36">
        <f>VLOOKUP($A237,'base vis'!C:R,16,0)</f>
        <v>0</v>
      </c>
      <c r="AS237" s="36">
        <f>VLOOKUP($A237,'base vis'!C:S,17,0)</f>
        <v>0</v>
      </c>
      <c r="AT237" s="36">
        <f>VLOOKUP($A237,'base vis'!C:T,18,0)</f>
        <v>0</v>
      </c>
      <c r="AU237" s="36">
        <f>VLOOKUP($A237,'base vis'!C:U,19,0)</f>
        <v>0</v>
      </c>
      <c r="AV237" s="36">
        <f>VLOOKUP($A237,'base vis'!C:V,20,0)</f>
        <v>0</v>
      </c>
      <c r="AW237" s="36">
        <f>VLOOKUP($A237,'base vis'!C:W,21,0)</f>
        <v>0</v>
      </c>
      <c r="AX237" s="36">
        <f>VLOOKUP($A237,'base vis'!C:X,22,0)</f>
        <v>0</v>
      </c>
      <c r="AY237" s="36">
        <f>VLOOKUP($A237,'base vis'!C:Y,23,0)</f>
        <v>0</v>
      </c>
      <c r="AZ237" s="36">
        <f>VLOOKUP($A237,'base vis'!C:E,3,0)</f>
        <v>3</v>
      </c>
      <c r="BA237" s="36">
        <f>VLOOKUP($A237,'base vis'!C:F,4,0)</f>
        <v>7</v>
      </c>
      <c r="BB237" s="36">
        <f>VLOOKUP($A237,'base vis'!C:G,5,0)</f>
        <v>0</v>
      </c>
      <c r="BC237" s="36">
        <f>VLOOKUP($A237,'base vis'!C:H,6,0)</f>
        <v>0</v>
      </c>
      <c r="BD237" s="36" t="e">
        <f t="shared" si="115"/>
        <v>#REF!</v>
      </c>
      <c r="BE237" s="36" t="e">
        <f t="shared" si="88"/>
        <v>#REF!</v>
      </c>
      <c r="BF237" s="36" t="e">
        <f t="shared" si="89"/>
        <v>#REF!</v>
      </c>
      <c r="BG237" s="36" t="e">
        <f t="shared" si="90"/>
        <v>#REF!</v>
      </c>
      <c r="BH237" s="36" t="e">
        <f t="shared" si="91"/>
        <v>#REF!</v>
      </c>
      <c r="BI237" s="36" t="e">
        <f t="shared" si="92"/>
        <v>#REF!</v>
      </c>
      <c r="BJ237" s="36" t="e">
        <f t="shared" si="93"/>
        <v>#REF!</v>
      </c>
      <c r="BK237" s="36" t="e">
        <f t="shared" si="94"/>
        <v>#REF!</v>
      </c>
      <c r="BL237" s="36" t="e">
        <f t="shared" si="95"/>
        <v>#REF!</v>
      </c>
      <c r="BM237" s="36" t="e">
        <f t="shared" si="96"/>
        <v>#REF!</v>
      </c>
      <c r="BN237" s="36" t="e">
        <f t="shared" si="97"/>
        <v>#REF!</v>
      </c>
      <c r="BO237" s="36" t="e">
        <f t="shared" si="98"/>
        <v>#REF!</v>
      </c>
      <c r="BP237" s="36" t="e">
        <f t="shared" si="99"/>
        <v>#REF!</v>
      </c>
      <c r="BQ237" s="36" t="e">
        <f t="shared" si="100"/>
        <v>#REF!</v>
      </c>
      <c r="BR237" s="36" t="e">
        <f t="shared" si="101"/>
        <v>#REF!</v>
      </c>
      <c r="BS237" s="36" t="e">
        <f t="shared" si="102"/>
        <v>#REF!</v>
      </c>
      <c r="BT237" s="36" t="e">
        <f t="shared" si="103"/>
        <v>#REF!</v>
      </c>
      <c r="BU237" s="36" t="e">
        <f t="shared" si="104"/>
        <v>#REF!</v>
      </c>
      <c r="BV237" s="36" t="e">
        <f t="shared" si="105"/>
        <v>#REF!</v>
      </c>
      <c r="BW237" s="36" t="e">
        <f t="shared" si="106"/>
        <v>#REF!</v>
      </c>
      <c r="BX237" s="36" t="e">
        <f t="shared" si="107"/>
        <v>#REF!</v>
      </c>
    </row>
    <row r="238" spans="1:76" s="36" customFormat="1" ht="13.95" customHeight="1" thickBot="1">
      <c r="A238" s="81" t="s">
        <v>1413</v>
      </c>
      <c r="B238" s="26">
        <v>10</v>
      </c>
      <c r="C238" s="61" t="s">
        <v>125</v>
      </c>
      <c r="D238" s="62" t="s">
        <v>111</v>
      </c>
      <c r="E238" s="62"/>
      <c r="F238" s="72"/>
      <c r="G238" s="72"/>
      <c r="H238" s="72">
        <v>10</v>
      </c>
      <c r="I238" s="72"/>
      <c r="J238" s="72"/>
      <c r="K238" s="72"/>
      <c r="L238" s="126"/>
      <c r="M238" s="65" t="e">
        <f>#REF!</f>
        <v>#REF!</v>
      </c>
      <c r="N238" s="65" t="e">
        <f>#REF!</f>
        <v>#REF!</v>
      </c>
      <c r="O238" s="65" t="e">
        <f>#REF!</f>
        <v>#REF!</v>
      </c>
      <c r="P238" s="65" t="e">
        <f>#REF!</f>
        <v>#REF!</v>
      </c>
      <c r="Q238" s="65" t="e">
        <f>#REF!</f>
        <v>#REF!</v>
      </c>
      <c r="R238" s="65" t="e">
        <f>#REF!</f>
        <v>#REF!</v>
      </c>
      <c r="S238" s="65" t="e">
        <f>#REF!</f>
        <v>#REF!</v>
      </c>
      <c r="T238" s="65" t="e">
        <f>#REF!</f>
        <v>#REF!</v>
      </c>
      <c r="U238" s="65" t="e">
        <f>#REF!</f>
        <v>#REF!</v>
      </c>
      <c r="V238" s="65" t="e">
        <f>#REF!</f>
        <v>#REF!</v>
      </c>
      <c r="W238" s="65" t="e">
        <f>#REF!</f>
        <v>#REF!</v>
      </c>
      <c r="X238" s="65" t="e">
        <f>#REF!</f>
        <v>#REF!</v>
      </c>
      <c r="Y238" s="65" t="e">
        <f>#REF!</f>
        <v>#REF!</v>
      </c>
      <c r="Z238" s="65" t="e">
        <f>#REF!</f>
        <v>#REF!</v>
      </c>
      <c r="AA238" s="65" t="e">
        <f>#REF!</f>
        <v>#REF!</v>
      </c>
      <c r="AB238" s="65" t="e">
        <f>#REF!</f>
        <v>#REF!</v>
      </c>
      <c r="AC238" s="76">
        <v>67.5</v>
      </c>
      <c r="AD238" s="106" t="e">
        <f t="shared" si="112"/>
        <v>#REF!</v>
      </c>
      <c r="AE238" s="91">
        <v>2.8</v>
      </c>
      <c r="AF238" s="88">
        <v>3.0627777777777778</v>
      </c>
      <c r="AG238" s="89" t="e">
        <f t="shared" si="113"/>
        <v>#REF!</v>
      </c>
      <c r="AH238" s="36" t="e">
        <f t="shared" si="114"/>
        <v>#REF!</v>
      </c>
      <c r="AI238" s="36">
        <f>VLOOKUP(A238,'base vis'!C:I,7,0)</f>
        <v>0</v>
      </c>
      <c r="AJ238" s="36">
        <f>VLOOKUP($A238,'base vis'!C:J,8,0)</f>
        <v>0</v>
      </c>
      <c r="AK238" s="36">
        <f>VLOOKUP($A238,'base vis'!C:K,9,0)</f>
        <v>8</v>
      </c>
      <c r="AL238" s="36">
        <f>VLOOKUP($A238,'base vis'!C:L,10,0)</f>
        <v>2</v>
      </c>
      <c r="AM238" s="36">
        <f>VLOOKUP($A238,'base vis'!C:M,11,0)</f>
        <v>0</v>
      </c>
      <c r="AN238" s="36">
        <f>VLOOKUP($A238,'base vis'!C:N,12,0)</f>
        <v>0</v>
      </c>
      <c r="AO238" s="36">
        <f>VLOOKUP($A238,'base vis'!C:O,13,0)</f>
        <v>0</v>
      </c>
      <c r="AP238" s="36">
        <f>VLOOKUP($A238,'base vis'!C:P,14,0)</f>
        <v>0</v>
      </c>
      <c r="AQ238" s="36">
        <f>VLOOKUP($A238,'base vis'!C:Q,15,0)</f>
        <v>0</v>
      </c>
      <c r="AR238" s="36">
        <f>VLOOKUP($A238,'base vis'!C:R,16,0)</f>
        <v>0</v>
      </c>
      <c r="AS238" s="36">
        <f>VLOOKUP($A238,'base vis'!C:S,17,0)</f>
        <v>0</v>
      </c>
      <c r="AT238" s="36">
        <f>VLOOKUP($A238,'base vis'!C:T,18,0)</f>
        <v>0</v>
      </c>
      <c r="AU238" s="36">
        <f>VLOOKUP($A238,'base vis'!C:U,19,0)</f>
        <v>0</v>
      </c>
      <c r="AV238" s="36">
        <f>VLOOKUP($A238,'base vis'!C:V,20,0)</f>
        <v>0</v>
      </c>
      <c r="AW238" s="36">
        <f>VLOOKUP($A238,'base vis'!C:W,21,0)</f>
        <v>0</v>
      </c>
      <c r="AX238" s="36">
        <f>VLOOKUP($A238,'base vis'!C:X,22,0)</f>
        <v>0</v>
      </c>
      <c r="AY238" s="36">
        <f>VLOOKUP($A238,'base vis'!C:Y,23,0)</f>
        <v>0</v>
      </c>
      <c r="AZ238" s="36">
        <f>VLOOKUP($A238,'base vis'!C:E,3,0)</f>
        <v>8</v>
      </c>
      <c r="BA238" s="36">
        <f>VLOOKUP($A238,'base vis'!C:F,4,0)</f>
        <v>2</v>
      </c>
      <c r="BB238" s="36">
        <f>VLOOKUP($A238,'base vis'!C:G,5,0)</f>
        <v>0</v>
      </c>
      <c r="BC238" s="36">
        <f>VLOOKUP($A238,'base vis'!C:H,6,0)</f>
        <v>0</v>
      </c>
      <c r="BD238" s="36" t="e">
        <f t="shared" si="115"/>
        <v>#REF!</v>
      </c>
      <c r="BE238" s="36" t="e">
        <f t="shared" si="88"/>
        <v>#REF!</v>
      </c>
      <c r="BF238" s="36" t="e">
        <f t="shared" si="89"/>
        <v>#REF!</v>
      </c>
      <c r="BG238" s="36" t="e">
        <f t="shared" si="90"/>
        <v>#REF!</v>
      </c>
      <c r="BH238" s="36" t="e">
        <f t="shared" si="91"/>
        <v>#REF!</v>
      </c>
      <c r="BI238" s="36" t="e">
        <f t="shared" si="92"/>
        <v>#REF!</v>
      </c>
      <c r="BJ238" s="36" t="e">
        <f t="shared" si="93"/>
        <v>#REF!</v>
      </c>
      <c r="BK238" s="36" t="e">
        <f t="shared" si="94"/>
        <v>#REF!</v>
      </c>
      <c r="BL238" s="36" t="e">
        <f t="shared" si="95"/>
        <v>#REF!</v>
      </c>
      <c r="BM238" s="36" t="e">
        <f t="shared" si="96"/>
        <v>#REF!</v>
      </c>
      <c r="BN238" s="36" t="e">
        <f t="shared" si="97"/>
        <v>#REF!</v>
      </c>
      <c r="BO238" s="36" t="e">
        <f t="shared" si="98"/>
        <v>#REF!</v>
      </c>
      <c r="BP238" s="36" t="e">
        <f t="shared" si="99"/>
        <v>#REF!</v>
      </c>
      <c r="BQ238" s="36" t="e">
        <f t="shared" si="100"/>
        <v>#REF!</v>
      </c>
      <c r="BR238" s="36" t="e">
        <f t="shared" si="101"/>
        <v>#REF!</v>
      </c>
      <c r="BS238" s="36" t="e">
        <f t="shared" si="102"/>
        <v>#REF!</v>
      </c>
      <c r="BT238" s="36" t="e">
        <f t="shared" si="103"/>
        <v>#REF!</v>
      </c>
      <c r="BU238" s="36" t="e">
        <f t="shared" si="104"/>
        <v>#REF!</v>
      </c>
      <c r="BV238" s="36" t="e">
        <f t="shared" si="105"/>
        <v>#REF!</v>
      </c>
      <c r="BW238" s="36" t="e">
        <f t="shared" si="106"/>
        <v>#REF!</v>
      </c>
      <c r="BX238" s="36" t="e">
        <f t="shared" si="107"/>
        <v>#REF!</v>
      </c>
    </row>
    <row r="239" spans="1:76" s="36" customFormat="1" ht="13.95" customHeight="1" thickBot="1">
      <c r="A239" s="81" t="s">
        <v>1414</v>
      </c>
      <c r="B239" s="26">
        <v>10</v>
      </c>
      <c r="C239" s="61" t="s">
        <v>125</v>
      </c>
      <c r="D239" s="62" t="s">
        <v>111</v>
      </c>
      <c r="E239" s="62"/>
      <c r="F239" s="72"/>
      <c r="G239" s="72"/>
      <c r="H239" s="72">
        <v>10</v>
      </c>
      <c r="I239" s="72"/>
      <c r="J239" s="72"/>
      <c r="K239" s="72"/>
      <c r="L239" s="126"/>
      <c r="M239" s="65" t="e">
        <f>#REF!</f>
        <v>#REF!</v>
      </c>
      <c r="N239" s="65" t="e">
        <f>#REF!</f>
        <v>#REF!</v>
      </c>
      <c r="O239" s="65" t="e">
        <f>#REF!</f>
        <v>#REF!</v>
      </c>
      <c r="P239" s="65" t="e">
        <f>#REF!</f>
        <v>#REF!</v>
      </c>
      <c r="Q239" s="65" t="e">
        <f>#REF!</f>
        <v>#REF!</v>
      </c>
      <c r="R239" s="65" t="e">
        <f>#REF!</f>
        <v>#REF!</v>
      </c>
      <c r="S239" s="65" t="e">
        <f>#REF!</f>
        <v>#REF!</v>
      </c>
      <c r="T239" s="65" t="e">
        <f>#REF!</f>
        <v>#REF!</v>
      </c>
      <c r="U239" s="65" t="e">
        <f>#REF!</f>
        <v>#REF!</v>
      </c>
      <c r="V239" s="65" t="e">
        <f>#REF!</f>
        <v>#REF!</v>
      </c>
      <c r="W239" s="65" t="e">
        <f>#REF!</f>
        <v>#REF!</v>
      </c>
      <c r="X239" s="65" t="e">
        <f>#REF!</f>
        <v>#REF!</v>
      </c>
      <c r="Y239" s="65" t="e">
        <f>#REF!</f>
        <v>#REF!</v>
      </c>
      <c r="Z239" s="65" t="e">
        <f>#REF!</f>
        <v>#REF!</v>
      </c>
      <c r="AA239" s="65" t="e">
        <f>#REF!</f>
        <v>#REF!</v>
      </c>
      <c r="AB239" s="65" t="e">
        <f>#REF!</f>
        <v>#REF!</v>
      </c>
      <c r="AC239" s="76">
        <v>67.5</v>
      </c>
      <c r="AD239" s="106" t="e">
        <f t="shared" si="112"/>
        <v>#REF!</v>
      </c>
      <c r="AE239" s="91">
        <v>2.67</v>
      </c>
      <c r="AF239" s="88">
        <v>2.9327777777777779</v>
      </c>
      <c r="AG239" s="89" t="e">
        <f t="shared" si="113"/>
        <v>#REF!</v>
      </c>
      <c r="AH239" s="36" t="e">
        <f t="shared" si="114"/>
        <v>#REF!</v>
      </c>
      <c r="AI239" s="36">
        <f>VLOOKUP(A239,'base vis'!C:I,7,0)</f>
        <v>0</v>
      </c>
      <c r="AJ239" s="36">
        <f>VLOOKUP($A239,'base vis'!C:J,8,0)</f>
        <v>0</v>
      </c>
      <c r="AK239" s="36">
        <f>VLOOKUP($A239,'base vis'!C:K,9,0)</f>
        <v>7</v>
      </c>
      <c r="AL239" s="36">
        <f>VLOOKUP($A239,'base vis'!C:L,10,0)</f>
        <v>3</v>
      </c>
      <c r="AM239" s="36">
        <f>VLOOKUP($A239,'base vis'!C:M,11,0)</f>
        <v>0</v>
      </c>
      <c r="AN239" s="36">
        <f>VLOOKUP($A239,'base vis'!C:N,12,0)</f>
        <v>0</v>
      </c>
      <c r="AO239" s="36">
        <f>VLOOKUP($A239,'base vis'!C:O,13,0)</f>
        <v>0</v>
      </c>
      <c r="AP239" s="36">
        <f>VLOOKUP($A239,'base vis'!C:P,14,0)</f>
        <v>0</v>
      </c>
      <c r="AQ239" s="36">
        <f>VLOOKUP($A239,'base vis'!C:Q,15,0)</f>
        <v>0</v>
      </c>
      <c r="AR239" s="36">
        <f>VLOOKUP($A239,'base vis'!C:R,16,0)</f>
        <v>0</v>
      </c>
      <c r="AS239" s="36">
        <f>VLOOKUP($A239,'base vis'!C:S,17,0)</f>
        <v>0</v>
      </c>
      <c r="AT239" s="36">
        <f>VLOOKUP($A239,'base vis'!C:T,18,0)</f>
        <v>0</v>
      </c>
      <c r="AU239" s="36">
        <f>VLOOKUP($A239,'base vis'!C:U,19,0)</f>
        <v>0</v>
      </c>
      <c r="AV239" s="36">
        <f>VLOOKUP($A239,'base vis'!C:V,20,0)</f>
        <v>0</v>
      </c>
      <c r="AW239" s="36">
        <f>VLOOKUP($A239,'base vis'!C:W,21,0)</f>
        <v>0</v>
      </c>
      <c r="AX239" s="36">
        <f>VLOOKUP($A239,'base vis'!C:X,22,0)</f>
        <v>0</v>
      </c>
      <c r="AY239" s="36">
        <f>VLOOKUP($A239,'base vis'!C:Y,23,0)</f>
        <v>0</v>
      </c>
      <c r="AZ239" s="36">
        <f>VLOOKUP($A239,'base vis'!C:E,3,0)</f>
        <v>10</v>
      </c>
      <c r="BA239" s="36">
        <f>VLOOKUP($A239,'base vis'!C:F,4,0)</f>
        <v>0</v>
      </c>
      <c r="BB239" s="36">
        <f>VLOOKUP($A239,'base vis'!C:G,5,0)</f>
        <v>0</v>
      </c>
      <c r="BC239" s="36">
        <f>VLOOKUP($A239,'base vis'!C:H,6,0)</f>
        <v>0</v>
      </c>
      <c r="BD239" s="36" t="e">
        <f t="shared" si="115"/>
        <v>#REF!</v>
      </c>
      <c r="BE239" s="36" t="e">
        <f t="shared" si="88"/>
        <v>#REF!</v>
      </c>
      <c r="BF239" s="36" t="e">
        <f t="shared" si="89"/>
        <v>#REF!</v>
      </c>
      <c r="BG239" s="36" t="e">
        <f t="shared" si="90"/>
        <v>#REF!</v>
      </c>
      <c r="BH239" s="36" t="e">
        <f t="shared" si="91"/>
        <v>#REF!</v>
      </c>
      <c r="BI239" s="36" t="e">
        <f t="shared" si="92"/>
        <v>#REF!</v>
      </c>
      <c r="BJ239" s="36" t="e">
        <f t="shared" si="93"/>
        <v>#REF!</v>
      </c>
      <c r="BK239" s="36" t="e">
        <f t="shared" si="94"/>
        <v>#REF!</v>
      </c>
      <c r="BL239" s="36" t="e">
        <f t="shared" si="95"/>
        <v>#REF!</v>
      </c>
      <c r="BM239" s="36" t="e">
        <f t="shared" si="96"/>
        <v>#REF!</v>
      </c>
      <c r="BN239" s="36" t="e">
        <f t="shared" si="97"/>
        <v>#REF!</v>
      </c>
      <c r="BO239" s="36" t="e">
        <f t="shared" si="98"/>
        <v>#REF!</v>
      </c>
      <c r="BP239" s="36" t="e">
        <f t="shared" si="99"/>
        <v>#REF!</v>
      </c>
      <c r="BQ239" s="36" t="e">
        <f t="shared" si="100"/>
        <v>#REF!</v>
      </c>
      <c r="BR239" s="36" t="e">
        <f t="shared" si="101"/>
        <v>#REF!</v>
      </c>
      <c r="BS239" s="36" t="e">
        <f t="shared" si="102"/>
        <v>#REF!</v>
      </c>
      <c r="BT239" s="36" t="e">
        <f t="shared" si="103"/>
        <v>#REF!</v>
      </c>
      <c r="BU239" s="36" t="e">
        <f t="shared" si="104"/>
        <v>#REF!</v>
      </c>
      <c r="BV239" s="36" t="e">
        <f t="shared" si="105"/>
        <v>#REF!</v>
      </c>
      <c r="BW239" s="36" t="e">
        <f t="shared" si="106"/>
        <v>#REF!</v>
      </c>
      <c r="BX239" s="36" t="e">
        <f t="shared" si="107"/>
        <v>#REF!</v>
      </c>
    </row>
    <row r="240" spans="1:76" s="36" customFormat="1" ht="13.95" customHeight="1" thickBot="1">
      <c r="A240" s="81" t="s">
        <v>330</v>
      </c>
      <c r="B240" s="26">
        <v>10</v>
      </c>
      <c r="C240" s="61" t="s">
        <v>91</v>
      </c>
      <c r="D240" s="62" t="s">
        <v>111</v>
      </c>
      <c r="E240" s="62"/>
      <c r="F240" s="72"/>
      <c r="G240" s="72"/>
      <c r="H240" s="72"/>
      <c r="I240" s="72">
        <v>10</v>
      </c>
      <c r="J240" s="72"/>
      <c r="K240" s="72"/>
      <c r="L240" s="126"/>
      <c r="M240" s="65" t="e">
        <f>#REF!</f>
        <v>#REF!</v>
      </c>
      <c r="N240" s="65" t="e">
        <f>#REF!</f>
        <v>#REF!</v>
      </c>
      <c r="O240" s="65" t="e">
        <f>#REF!</f>
        <v>#REF!</v>
      </c>
      <c r="P240" s="65" t="e">
        <f>#REF!</f>
        <v>#REF!</v>
      </c>
      <c r="Q240" s="65" t="e">
        <f>#REF!</f>
        <v>#REF!</v>
      </c>
      <c r="R240" s="65" t="e">
        <f>#REF!</f>
        <v>#REF!</v>
      </c>
      <c r="S240" s="65" t="e">
        <f>#REF!</f>
        <v>#REF!</v>
      </c>
      <c r="T240" s="65" t="e">
        <f>#REF!</f>
        <v>#REF!</v>
      </c>
      <c r="U240" s="65" t="e">
        <f>#REF!</f>
        <v>#REF!</v>
      </c>
      <c r="V240" s="65" t="e">
        <f>#REF!</f>
        <v>#REF!</v>
      </c>
      <c r="W240" s="65" t="e">
        <f>#REF!</f>
        <v>#REF!</v>
      </c>
      <c r="X240" s="65" t="e">
        <f>#REF!</f>
        <v>#REF!</v>
      </c>
      <c r="Y240" s="65" t="e">
        <f>#REF!</f>
        <v>#REF!</v>
      </c>
      <c r="Z240" s="65" t="e">
        <f>#REF!</f>
        <v>#REF!</v>
      </c>
      <c r="AA240" s="65" t="e">
        <f>#REF!</f>
        <v>#REF!</v>
      </c>
      <c r="AB240" s="65" t="e">
        <f>#REF!</f>
        <v>#REF!</v>
      </c>
      <c r="AC240" s="76">
        <v>72.5</v>
      </c>
      <c r="AD240" s="106" t="e">
        <f t="shared" si="112"/>
        <v>#REF!</v>
      </c>
      <c r="AE240" s="91">
        <v>4.0599999999999996</v>
      </c>
      <c r="AF240" s="88">
        <v>4.3507142857142851</v>
      </c>
      <c r="AG240" s="89" t="e">
        <f t="shared" si="113"/>
        <v>#REF!</v>
      </c>
      <c r="AH240" s="36" t="e">
        <f t="shared" si="114"/>
        <v>#REF!</v>
      </c>
      <c r="AI240" s="36">
        <f>VLOOKUP(A240,'base vis'!C:I,7,0)</f>
        <v>0</v>
      </c>
      <c r="AJ240" s="36">
        <f>VLOOKUP($A240,'base vis'!C:J,8,0)</f>
        <v>0</v>
      </c>
      <c r="AK240" s="36">
        <f>VLOOKUP($A240,'base vis'!C:K,9,0)</f>
        <v>4</v>
      </c>
      <c r="AL240" s="36">
        <f>VLOOKUP($A240,'base vis'!C:L,10,0)</f>
        <v>6</v>
      </c>
      <c r="AM240" s="36">
        <f>VLOOKUP($A240,'base vis'!C:M,11,0)</f>
        <v>0</v>
      </c>
      <c r="AN240" s="36">
        <f>VLOOKUP($A240,'base vis'!C:N,12,0)</f>
        <v>0</v>
      </c>
      <c r="AO240" s="36">
        <f>VLOOKUP($A240,'base vis'!C:O,13,0)</f>
        <v>0</v>
      </c>
      <c r="AP240" s="36">
        <f>VLOOKUP($A240,'base vis'!C:P,14,0)</f>
        <v>0</v>
      </c>
      <c r="AQ240" s="36">
        <f>VLOOKUP($A240,'base vis'!C:Q,15,0)</f>
        <v>0</v>
      </c>
      <c r="AR240" s="36">
        <f>VLOOKUP($A240,'base vis'!C:R,16,0)</f>
        <v>0</v>
      </c>
      <c r="AS240" s="36">
        <f>VLOOKUP($A240,'base vis'!C:S,17,0)</f>
        <v>0</v>
      </c>
      <c r="AT240" s="36">
        <f>VLOOKUP($A240,'base vis'!C:T,18,0)</f>
        <v>0</v>
      </c>
      <c r="AU240" s="36">
        <f>VLOOKUP($A240,'base vis'!C:U,19,0)</f>
        <v>0</v>
      </c>
      <c r="AV240" s="36">
        <f>VLOOKUP($A240,'base vis'!C:V,20,0)</f>
        <v>0</v>
      </c>
      <c r="AW240" s="36">
        <f>VLOOKUP($A240,'base vis'!C:W,21,0)</f>
        <v>0</v>
      </c>
      <c r="AX240" s="36">
        <f>VLOOKUP($A240,'base vis'!C:X,22,0)</f>
        <v>0</v>
      </c>
      <c r="AY240" s="36">
        <f>VLOOKUP($A240,'base vis'!C:Y,23,0)</f>
        <v>0</v>
      </c>
      <c r="AZ240" s="36">
        <f>VLOOKUP($A240,'base vis'!C:E,3,0)</f>
        <v>8</v>
      </c>
      <c r="BA240" s="36">
        <f>VLOOKUP($A240,'base vis'!C:F,4,0)</f>
        <v>2</v>
      </c>
      <c r="BB240" s="36">
        <f>VLOOKUP($A240,'base vis'!C:G,5,0)</f>
        <v>0</v>
      </c>
      <c r="BC240" s="36">
        <f>VLOOKUP($A240,'base vis'!C:H,6,0)</f>
        <v>0</v>
      </c>
      <c r="BD240" s="36" t="e">
        <f t="shared" si="115"/>
        <v>#REF!</v>
      </c>
      <c r="BE240" s="36" t="e">
        <f t="shared" si="88"/>
        <v>#REF!</v>
      </c>
      <c r="BF240" s="36" t="e">
        <f t="shared" si="89"/>
        <v>#REF!</v>
      </c>
      <c r="BG240" s="36" t="e">
        <f t="shared" si="90"/>
        <v>#REF!</v>
      </c>
      <c r="BH240" s="36" t="e">
        <f t="shared" si="91"/>
        <v>#REF!</v>
      </c>
      <c r="BI240" s="36" t="e">
        <f t="shared" si="92"/>
        <v>#REF!</v>
      </c>
      <c r="BJ240" s="36" t="e">
        <f t="shared" si="93"/>
        <v>#REF!</v>
      </c>
      <c r="BK240" s="36" t="e">
        <f t="shared" si="94"/>
        <v>#REF!</v>
      </c>
      <c r="BL240" s="36" t="e">
        <f t="shared" si="95"/>
        <v>#REF!</v>
      </c>
      <c r="BM240" s="36" t="e">
        <f t="shared" si="96"/>
        <v>#REF!</v>
      </c>
      <c r="BN240" s="36" t="e">
        <f t="shared" si="97"/>
        <v>#REF!</v>
      </c>
      <c r="BO240" s="36" t="e">
        <f t="shared" si="98"/>
        <v>#REF!</v>
      </c>
      <c r="BP240" s="36" t="e">
        <f t="shared" si="99"/>
        <v>#REF!</v>
      </c>
      <c r="BQ240" s="36" t="e">
        <f t="shared" si="100"/>
        <v>#REF!</v>
      </c>
      <c r="BR240" s="36" t="e">
        <f t="shared" si="101"/>
        <v>#REF!</v>
      </c>
      <c r="BS240" s="36" t="e">
        <f t="shared" si="102"/>
        <v>#REF!</v>
      </c>
      <c r="BT240" s="36" t="e">
        <f t="shared" si="103"/>
        <v>#REF!</v>
      </c>
      <c r="BU240" s="36" t="e">
        <f t="shared" si="104"/>
        <v>#REF!</v>
      </c>
      <c r="BV240" s="36" t="e">
        <f t="shared" si="105"/>
        <v>#REF!</v>
      </c>
      <c r="BW240" s="36" t="e">
        <f t="shared" si="106"/>
        <v>#REF!</v>
      </c>
      <c r="BX240" s="36" t="e">
        <f t="shared" si="107"/>
        <v>#REF!</v>
      </c>
    </row>
    <row r="241" spans="1:76" s="36" customFormat="1" ht="13.95" customHeight="1" thickBot="1">
      <c r="A241" s="81" t="s">
        <v>331</v>
      </c>
      <c r="B241" s="26">
        <v>10</v>
      </c>
      <c r="C241" s="61" t="s">
        <v>91</v>
      </c>
      <c r="D241" s="62" t="s">
        <v>111</v>
      </c>
      <c r="E241" s="62"/>
      <c r="F241" s="72"/>
      <c r="G241" s="72"/>
      <c r="H241" s="72"/>
      <c r="I241" s="72">
        <v>10</v>
      </c>
      <c r="J241" s="72"/>
      <c r="K241" s="72"/>
      <c r="L241" s="126"/>
      <c r="M241" s="65" t="e">
        <f>#REF!</f>
        <v>#REF!</v>
      </c>
      <c r="N241" s="65" t="e">
        <f>#REF!</f>
        <v>#REF!</v>
      </c>
      <c r="O241" s="65" t="e">
        <f>#REF!</f>
        <v>#REF!</v>
      </c>
      <c r="P241" s="65" t="e">
        <f>#REF!</f>
        <v>#REF!</v>
      </c>
      <c r="Q241" s="65" t="e">
        <f>#REF!</f>
        <v>#REF!</v>
      </c>
      <c r="R241" s="65" t="e">
        <f>#REF!</f>
        <v>#REF!</v>
      </c>
      <c r="S241" s="65" t="e">
        <f>#REF!</f>
        <v>#REF!</v>
      </c>
      <c r="T241" s="65" t="e">
        <f>#REF!</f>
        <v>#REF!</v>
      </c>
      <c r="U241" s="65" t="e">
        <f>#REF!</f>
        <v>#REF!</v>
      </c>
      <c r="V241" s="65" t="e">
        <f>#REF!</f>
        <v>#REF!</v>
      </c>
      <c r="W241" s="65" t="e">
        <f>#REF!</f>
        <v>#REF!</v>
      </c>
      <c r="X241" s="65" t="e">
        <f>#REF!</f>
        <v>#REF!</v>
      </c>
      <c r="Y241" s="65" t="e">
        <f>#REF!</f>
        <v>#REF!</v>
      </c>
      <c r="Z241" s="65" t="e">
        <f>#REF!</f>
        <v>#REF!</v>
      </c>
      <c r="AA241" s="65" t="e">
        <f>#REF!</f>
        <v>#REF!</v>
      </c>
      <c r="AB241" s="65" t="e">
        <f>#REF!</f>
        <v>#REF!</v>
      </c>
      <c r="AC241" s="76">
        <v>77.5</v>
      </c>
      <c r="AD241" s="106" t="e">
        <f t="shared" si="112"/>
        <v>#REF!</v>
      </c>
      <c r="AE241" s="91">
        <v>4.5999999999999996</v>
      </c>
      <c r="AF241" s="88">
        <v>4.9116666666666662</v>
      </c>
      <c r="AG241" s="89" t="e">
        <f t="shared" si="113"/>
        <v>#REF!</v>
      </c>
      <c r="AH241" s="36" t="e">
        <f t="shared" si="114"/>
        <v>#REF!</v>
      </c>
      <c r="AI241" s="36">
        <f>VLOOKUP(A241,'base vis'!C:I,7,0)</f>
        <v>0</v>
      </c>
      <c r="AJ241" s="36">
        <f>VLOOKUP($A241,'base vis'!C:J,8,0)</f>
        <v>1</v>
      </c>
      <c r="AK241" s="36">
        <f>VLOOKUP($A241,'base vis'!C:K,9,0)</f>
        <v>9</v>
      </c>
      <c r="AL241" s="36">
        <f>VLOOKUP($A241,'base vis'!C:L,10,0)</f>
        <v>0</v>
      </c>
      <c r="AM241" s="36">
        <f>VLOOKUP($A241,'base vis'!C:M,11,0)</f>
        <v>0</v>
      </c>
      <c r="AN241" s="36">
        <f>VLOOKUP($A241,'base vis'!C:N,12,0)</f>
        <v>0</v>
      </c>
      <c r="AO241" s="36">
        <f>VLOOKUP($A241,'base vis'!C:O,13,0)</f>
        <v>0</v>
      </c>
      <c r="AP241" s="36">
        <f>VLOOKUP($A241,'base vis'!C:P,14,0)</f>
        <v>0</v>
      </c>
      <c r="AQ241" s="36">
        <f>VLOOKUP($A241,'base vis'!C:Q,15,0)</f>
        <v>0</v>
      </c>
      <c r="AR241" s="36">
        <f>VLOOKUP($A241,'base vis'!C:R,16,0)</f>
        <v>0</v>
      </c>
      <c r="AS241" s="36">
        <f>VLOOKUP($A241,'base vis'!C:S,17,0)</f>
        <v>0</v>
      </c>
      <c r="AT241" s="36">
        <f>VLOOKUP($A241,'base vis'!C:T,18,0)</f>
        <v>0</v>
      </c>
      <c r="AU241" s="36">
        <f>VLOOKUP($A241,'base vis'!C:U,19,0)</f>
        <v>0</v>
      </c>
      <c r="AV241" s="36">
        <f>VLOOKUP($A241,'base vis'!C:V,20,0)</f>
        <v>0</v>
      </c>
      <c r="AW241" s="36">
        <f>VLOOKUP($A241,'base vis'!C:W,21,0)</f>
        <v>0</v>
      </c>
      <c r="AX241" s="36">
        <f>VLOOKUP($A241,'base vis'!C:X,22,0)</f>
        <v>0</v>
      </c>
      <c r="AY241" s="36">
        <f>VLOOKUP($A241,'base vis'!C:Y,23,0)</f>
        <v>0</v>
      </c>
      <c r="AZ241" s="36">
        <f>VLOOKUP($A241,'base vis'!C:E,3,0)</f>
        <v>10</v>
      </c>
      <c r="BA241" s="36">
        <f>VLOOKUP($A241,'base vis'!C:F,4,0)</f>
        <v>0</v>
      </c>
      <c r="BB241" s="36">
        <f>VLOOKUP($A241,'base vis'!C:G,5,0)</f>
        <v>0</v>
      </c>
      <c r="BC241" s="36">
        <f>VLOOKUP($A241,'base vis'!C:H,6,0)</f>
        <v>0</v>
      </c>
      <c r="BD241" s="36" t="e">
        <f t="shared" si="115"/>
        <v>#REF!</v>
      </c>
      <c r="BE241" s="36" t="e">
        <f t="shared" si="88"/>
        <v>#REF!</v>
      </c>
      <c r="BF241" s="36" t="e">
        <f t="shared" si="89"/>
        <v>#REF!</v>
      </c>
      <c r="BG241" s="36" t="e">
        <f t="shared" si="90"/>
        <v>#REF!</v>
      </c>
      <c r="BH241" s="36" t="e">
        <f t="shared" si="91"/>
        <v>#REF!</v>
      </c>
      <c r="BI241" s="36" t="e">
        <f t="shared" si="92"/>
        <v>#REF!</v>
      </c>
      <c r="BJ241" s="36" t="e">
        <f t="shared" si="93"/>
        <v>#REF!</v>
      </c>
      <c r="BK241" s="36" t="e">
        <f t="shared" si="94"/>
        <v>#REF!</v>
      </c>
      <c r="BL241" s="36" t="e">
        <f t="shared" si="95"/>
        <v>#REF!</v>
      </c>
      <c r="BM241" s="36" t="e">
        <f t="shared" si="96"/>
        <v>#REF!</v>
      </c>
      <c r="BN241" s="36" t="e">
        <f t="shared" si="97"/>
        <v>#REF!</v>
      </c>
      <c r="BO241" s="36" t="e">
        <f t="shared" si="98"/>
        <v>#REF!</v>
      </c>
      <c r="BP241" s="36" t="e">
        <f t="shared" si="99"/>
        <v>#REF!</v>
      </c>
      <c r="BQ241" s="36" t="e">
        <f t="shared" si="100"/>
        <v>#REF!</v>
      </c>
      <c r="BR241" s="36" t="e">
        <f t="shared" si="101"/>
        <v>#REF!</v>
      </c>
      <c r="BS241" s="36" t="e">
        <f t="shared" si="102"/>
        <v>#REF!</v>
      </c>
      <c r="BT241" s="36" t="e">
        <f t="shared" si="103"/>
        <v>#REF!</v>
      </c>
      <c r="BU241" s="36" t="e">
        <f t="shared" si="104"/>
        <v>#REF!</v>
      </c>
      <c r="BV241" s="36" t="e">
        <f t="shared" si="105"/>
        <v>#REF!</v>
      </c>
      <c r="BW241" s="36" t="e">
        <f t="shared" si="106"/>
        <v>#REF!</v>
      </c>
      <c r="BX241" s="36" t="e">
        <f t="shared" si="107"/>
        <v>#REF!</v>
      </c>
    </row>
    <row r="242" spans="1:76" s="36" customFormat="1" ht="13.95" customHeight="1" thickBot="1">
      <c r="A242" s="81" t="s">
        <v>332</v>
      </c>
      <c r="B242" s="26">
        <v>5</v>
      </c>
      <c r="C242" s="61" t="s">
        <v>208</v>
      </c>
      <c r="D242" s="62" t="s">
        <v>111</v>
      </c>
      <c r="E242" s="62"/>
      <c r="F242" s="72"/>
      <c r="G242" s="72"/>
      <c r="H242" s="72"/>
      <c r="I242" s="72">
        <v>5</v>
      </c>
      <c r="J242" s="72"/>
      <c r="K242" s="72"/>
      <c r="L242" s="126"/>
      <c r="M242" s="65" t="e">
        <f>#REF!</f>
        <v>#REF!</v>
      </c>
      <c r="N242" s="65" t="e">
        <f>#REF!</f>
        <v>#REF!</v>
      </c>
      <c r="O242" s="65" t="e">
        <f>#REF!</f>
        <v>#REF!</v>
      </c>
      <c r="P242" s="65" t="e">
        <f>#REF!</f>
        <v>#REF!</v>
      </c>
      <c r="Q242" s="65" t="e">
        <f>#REF!</f>
        <v>#REF!</v>
      </c>
      <c r="R242" s="65" t="e">
        <f>#REF!</f>
        <v>#REF!</v>
      </c>
      <c r="S242" s="65" t="e">
        <f>#REF!</f>
        <v>#REF!</v>
      </c>
      <c r="T242" s="65" t="e">
        <f>#REF!</f>
        <v>#REF!</v>
      </c>
      <c r="U242" s="65" t="e">
        <f>#REF!</f>
        <v>#REF!</v>
      </c>
      <c r="V242" s="65" t="e">
        <f>#REF!</f>
        <v>#REF!</v>
      </c>
      <c r="W242" s="65" t="e">
        <f>#REF!</f>
        <v>#REF!</v>
      </c>
      <c r="X242" s="65" t="e">
        <f>#REF!</f>
        <v>#REF!</v>
      </c>
      <c r="Y242" s="65" t="e">
        <f>#REF!</f>
        <v>#REF!</v>
      </c>
      <c r="Z242" s="65" t="e">
        <f>#REF!</f>
        <v>#REF!</v>
      </c>
      <c r="AA242" s="65" t="e">
        <f>#REF!</f>
        <v>#REF!</v>
      </c>
      <c r="AB242" s="65" t="e">
        <f>#REF!</f>
        <v>#REF!</v>
      </c>
      <c r="AC242" s="76">
        <v>62.5</v>
      </c>
      <c r="AD242" s="106" t="e">
        <f t="shared" si="112"/>
        <v>#REF!</v>
      </c>
      <c r="AE242" s="91">
        <v>2.96</v>
      </c>
      <c r="AF242" s="88">
        <v>3.2349999999999999</v>
      </c>
      <c r="AG242" s="89" t="e">
        <f t="shared" si="113"/>
        <v>#REF!</v>
      </c>
      <c r="AH242" s="36" t="e">
        <f t="shared" si="114"/>
        <v>#REF!</v>
      </c>
      <c r="AI242" s="36">
        <f>VLOOKUP(A242,'base vis'!C:I,7,0)</f>
        <v>0</v>
      </c>
      <c r="AJ242" s="36">
        <f>VLOOKUP($A242,'base vis'!C:J,8,0)</f>
        <v>1</v>
      </c>
      <c r="AK242" s="36">
        <f>VLOOKUP($A242,'base vis'!C:K,9,0)</f>
        <v>4</v>
      </c>
      <c r="AL242" s="36">
        <f>VLOOKUP($A242,'base vis'!C:L,10,0)</f>
        <v>0</v>
      </c>
      <c r="AM242" s="36">
        <f>VLOOKUP($A242,'base vis'!C:M,11,0)</f>
        <v>0</v>
      </c>
      <c r="AN242" s="36">
        <f>VLOOKUP($A242,'base vis'!C:N,12,0)</f>
        <v>0</v>
      </c>
      <c r="AO242" s="36">
        <f>VLOOKUP($A242,'base vis'!C:O,13,0)</f>
        <v>0</v>
      </c>
      <c r="AP242" s="36">
        <f>VLOOKUP($A242,'base vis'!C:P,14,0)</f>
        <v>0</v>
      </c>
      <c r="AQ242" s="36">
        <f>VLOOKUP($A242,'base vis'!C:Q,15,0)</f>
        <v>0</v>
      </c>
      <c r="AR242" s="36">
        <f>VLOOKUP($A242,'base vis'!C:R,16,0)</f>
        <v>0</v>
      </c>
      <c r="AS242" s="36">
        <f>VLOOKUP($A242,'base vis'!C:S,17,0)</f>
        <v>0</v>
      </c>
      <c r="AT242" s="36">
        <f>VLOOKUP($A242,'base vis'!C:T,18,0)</f>
        <v>0</v>
      </c>
      <c r="AU242" s="36">
        <f>VLOOKUP($A242,'base vis'!C:U,19,0)</f>
        <v>0</v>
      </c>
      <c r="AV242" s="36">
        <f>VLOOKUP($A242,'base vis'!C:V,20,0)</f>
        <v>0</v>
      </c>
      <c r="AW242" s="36">
        <f>VLOOKUP($A242,'base vis'!C:W,21,0)</f>
        <v>0</v>
      </c>
      <c r="AX242" s="36">
        <f>VLOOKUP($A242,'base vis'!C:X,22,0)</f>
        <v>0</v>
      </c>
      <c r="AY242" s="36">
        <f>VLOOKUP($A242,'base vis'!C:Y,23,0)</f>
        <v>0</v>
      </c>
      <c r="AZ242" s="36">
        <f>VLOOKUP($A242,'base vis'!C:E,3,0)</f>
        <v>4</v>
      </c>
      <c r="BA242" s="36">
        <f>VLOOKUP($A242,'base vis'!C:F,4,0)</f>
        <v>1</v>
      </c>
      <c r="BB242" s="36">
        <f>VLOOKUP($A242,'base vis'!C:G,5,0)</f>
        <v>0</v>
      </c>
      <c r="BC242" s="36">
        <f>VLOOKUP($A242,'base vis'!C:H,6,0)</f>
        <v>0</v>
      </c>
      <c r="BD242" s="36" t="e">
        <f t="shared" si="115"/>
        <v>#REF!</v>
      </c>
      <c r="BE242" s="36" t="e">
        <f t="shared" si="88"/>
        <v>#REF!</v>
      </c>
      <c r="BF242" s="36" t="e">
        <f t="shared" si="89"/>
        <v>#REF!</v>
      </c>
      <c r="BG242" s="36" t="e">
        <f t="shared" si="90"/>
        <v>#REF!</v>
      </c>
      <c r="BH242" s="36" t="e">
        <f t="shared" si="91"/>
        <v>#REF!</v>
      </c>
      <c r="BI242" s="36" t="e">
        <f t="shared" si="92"/>
        <v>#REF!</v>
      </c>
      <c r="BJ242" s="36" t="e">
        <f t="shared" si="93"/>
        <v>#REF!</v>
      </c>
      <c r="BK242" s="36" t="e">
        <f t="shared" si="94"/>
        <v>#REF!</v>
      </c>
      <c r="BL242" s="36" t="e">
        <f t="shared" si="95"/>
        <v>#REF!</v>
      </c>
      <c r="BM242" s="36" t="e">
        <f t="shared" si="96"/>
        <v>#REF!</v>
      </c>
      <c r="BN242" s="36" t="e">
        <f t="shared" si="97"/>
        <v>#REF!</v>
      </c>
      <c r="BO242" s="36" t="e">
        <f t="shared" si="98"/>
        <v>#REF!</v>
      </c>
      <c r="BP242" s="36" t="e">
        <f t="shared" si="99"/>
        <v>#REF!</v>
      </c>
      <c r="BQ242" s="36" t="e">
        <f t="shared" si="100"/>
        <v>#REF!</v>
      </c>
      <c r="BR242" s="36" t="e">
        <f t="shared" si="101"/>
        <v>#REF!</v>
      </c>
      <c r="BS242" s="36" t="e">
        <f t="shared" si="102"/>
        <v>#REF!</v>
      </c>
      <c r="BT242" s="36" t="e">
        <f t="shared" si="103"/>
        <v>#REF!</v>
      </c>
      <c r="BU242" s="36" t="e">
        <f t="shared" si="104"/>
        <v>#REF!</v>
      </c>
      <c r="BV242" s="36" t="e">
        <f t="shared" si="105"/>
        <v>#REF!</v>
      </c>
      <c r="BW242" s="36" t="e">
        <f t="shared" si="106"/>
        <v>#REF!</v>
      </c>
      <c r="BX242" s="36" t="e">
        <f t="shared" si="107"/>
        <v>#REF!</v>
      </c>
    </row>
    <row r="243" spans="1:76" s="36" customFormat="1" ht="13.95" customHeight="1" thickBot="1">
      <c r="A243" s="81" t="s">
        <v>1415</v>
      </c>
      <c r="B243" s="26">
        <v>10</v>
      </c>
      <c r="C243" s="61" t="s">
        <v>90</v>
      </c>
      <c r="D243" s="62" t="s">
        <v>111</v>
      </c>
      <c r="E243" s="62"/>
      <c r="F243" s="72"/>
      <c r="G243" s="72"/>
      <c r="H243" s="72">
        <v>10</v>
      </c>
      <c r="I243" s="72"/>
      <c r="J243" s="72"/>
      <c r="K243" s="72"/>
      <c r="L243" s="126"/>
      <c r="M243" s="65" t="e">
        <f>#REF!</f>
        <v>#REF!</v>
      </c>
      <c r="N243" s="65" t="e">
        <f>#REF!</f>
        <v>#REF!</v>
      </c>
      <c r="O243" s="65" t="e">
        <f>#REF!</f>
        <v>#REF!</v>
      </c>
      <c r="P243" s="65" t="e">
        <f>#REF!</f>
        <v>#REF!</v>
      </c>
      <c r="Q243" s="65" t="e">
        <f>#REF!</f>
        <v>#REF!</v>
      </c>
      <c r="R243" s="65" t="e">
        <f>#REF!</f>
        <v>#REF!</v>
      </c>
      <c r="S243" s="65" t="e">
        <f>#REF!</f>
        <v>#REF!</v>
      </c>
      <c r="T243" s="65" t="e">
        <f>#REF!</f>
        <v>#REF!</v>
      </c>
      <c r="U243" s="65" t="e">
        <f>#REF!</f>
        <v>#REF!</v>
      </c>
      <c r="V243" s="65" t="e">
        <f>#REF!</f>
        <v>#REF!</v>
      </c>
      <c r="W243" s="65" t="e">
        <f>#REF!</f>
        <v>#REF!</v>
      </c>
      <c r="X243" s="65" t="e">
        <f>#REF!</f>
        <v>#REF!</v>
      </c>
      <c r="Y243" s="65" t="e">
        <f>#REF!</f>
        <v>#REF!</v>
      </c>
      <c r="Z243" s="65" t="e">
        <f>#REF!</f>
        <v>#REF!</v>
      </c>
      <c r="AA243" s="65" t="e">
        <f>#REF!</f>
        <v>#REF!</v>
      </c>
      <c r="AB243" s="65" t="e">
        <f>#REF!</f>
        <v>#REF!</v>
      </c>
      <c r="AC243" s="76">
        <v>67.5</v>
      </c>
      <c r="AD243" s="106" t="e">
        <f t="shared" si="112"/>
        <v>#REF!</v>
      </c>
      <c r="AE243" s="91">
        <v>2.16</v>
      </c>
      <c r="AF243" s="88">
        <v>2.4227777777777781</v>
      </c>
      <c r="AG243" s="89" t="e">
        <f t="shared" si="113"/>
        <v>#REF!</v>
      </c>
      <c r="AH243" s="36" t="e">
        <f t="shared" si="114"/>
        <v>#REF!</v>
      </c>
      <c r="AI243" s="36">
        <f>VLOOKUP(A243,'base vis'!C:I,7,0)</f>
        <v>0</v>
      </c>
      <c r="AJ243" s="36">
        <f>VLOOKUP($A243,'base vis'!C:J,8,0)</f>
        <v>10</v>
      </c>
      <c r="AK243" s="36">
        <f>VLOOKUP($A243,'base vis'!C:K,9,0)</f>
        <v>0</v>
      </c>
      <c r="AL243" s="36">
        <f>VLOOKUP($A243,'base vis'!C:L,10,0)</f>
        <v>0</v>
      </c>
      <c r="AM243" s="36">
        <f>VLOOKUP($A243,'base vis'!C:M,11,0)</f>
        <v>0</v>
      </c>
      <c r="AN243" s="36">
        <f>VLOOKUP($A243,'base vis'!C:N,12,0)</f>
        <v>0</v>
      </c>
      <c r="AO243" s="36">
        <f>VLOOKUP($A243,'base vis'!C:O,13,0)</f>
        <v>0</v>
      </c>
      <c r="AP243" s="36">
        <f>VLOOKUP($A243,'base vis'!C:P,14,0)</f>
        <v>0</v>
      </c>
      <c r="AQ243" s="36">
        <f>VLOOKUP($A243,'base vis'!C:Q,15,0)</f>
        <v>0</v>
      </c>
      <c r="AR243" s="36">
        <f>VLOOKUP($A243,'base vis'!C:R,16,0)</f>
        <v>0</v>
      </c>
      <c r="AS243" s="36">
        <f>VLOOKUP($A243,'base vis'!C:S,17,0)</f>
        <v>0</v>
      </c>
      <c r="AT243" s="36">
        <f>VLOOKUP($A243,'base vis'!C:T,18,0)</f>
        <v>0</v>
      </c>
      <c r="AU243" s="36">
        <f>VLOOKUP($A243,'base vis'!C:U,19,0)</f>
        <v>0</v>
      </c>
      <c r="AV243" s="36">
        <f>VLOOKUP($A243,'base vis'!C:V,20,0)</f>
        <v>0</v>
      </c>
      <c r="AW243" s="36">
        <f>VLOOKUP($A243,'base vis'!C:W,21,0)</f>
        <v>0</v>
      </c>
      <c r="AX243" s="36">
        <f>VLOOKUP($A243,'base vis'!C:X,22,0)</f>
        <v>0</v>
      </c>
      <c r="AY243" s="36">
        <f>VLOOKUP($A243,'base vis'!C:Y,23,0)</f>
        <v>0</v>
      </c>
      <c r="AZ243" s="36">
        <f>VLOOKUP($A243,'base vis'!C:E,3,0)</f>
        <v>10</v>
      </c>
      <c r="BA243" s="36">
        <f>VLOOKUP($A243,'base vis'!C:F,4,0)</f>
        <v>0</v>
      </c>
      <c r="BB243" s="36">
        <f>VLOOKUP($A243,'base vis'!C:G,5,0)</f>
        <v>0</v>
      </c>
      <c r="BC243" s="36">
        <f>VLOOKUP($A243,'base vis'!C:H,6,0)</f>
        <v>0</v>
      </c>
      <c r="BD243" s="36" t="e">
        <f t="shared" si="115"/>
        <v>#REF!</v>
      </c>
      <c r="BE243" s="36" t="e">
        <f t="shared" si="88"/>
        <v>#REF!</v>
      </c>
      <c r="BF243" s="36" t="e">
        <f t="shared" si="89"/>
        <v>#REF!</v>
      </c>
      <c r="BG243" s="36" t="e">
        <f t="shared" si="90"/>
        <v>#REF!</v>
      </c>
      <c r="BH243" s="36" t="e">
        <f t="shared" si="91"/>
        <v>#REF!</v>
      </c>
      <c r="BI243" s="36" t="e">
        <f t="shared" si="92"/>
        <v>#REF!</v>
      </c>
      <c r="BJ243" s="36" t="e">
        <f t="shared" si="93"/>
        <v>#REF!</v>
      </c>
      <c r="BK243" s="36" t="e">
        <f t="shared" si="94"/>
        <v>#REF!</v>
      </c>
      <c r="BL243" s="36" t="e">
        <f t="shared" si="95"/>
        <v>#REF!</v>
      </c>
      <c r="BM243" s="36" t="e">
        <f t="shared" si="96"/>
        <v>#REF!</v>
      </c>
      <c r="BN243" s="36" t="e">
        <f t="shared" si="97"/>
        <v>#REF!</v>
      </c>
      <c r="BO243" s="36" t="e">
        <f t="shared" si="98"/>
        <v>#REF!</v>
      </c>
      <c r="BP243" s="36" t="e">
        <f t="shared" si="99"/>
        <v>#REF!</v>
      </c>
      <c r="BQ243" s="36" t="e">
        <f t="shared" si="100"/>
        <v>#REF!</v>
      </c>
      <c r="BR243" s="36" t="e">
        <f t="shared" si="101"/>
        <v>#REF!</v>
      </c>
      <c r="BS243" s="36" t="e">
        <f t="shared" si="102"/>
        <v>#REF!</v>
      </c>
      <c r="BT243" s="36" t="e">
        <f t="shared" si="103"/>
        <v>#REF!</v>
      </c>
      <c r="BU243" s="36" t="e">
        <f t="shared" si="104"/>
        <v>#REF!</v>
      </c>
      <c r="BV243" s="36" t="e">
        <f t="shared" si="105"/>
        <v>#REF!</v>
      </c>
      <c r="BW243" s="36" t="e">
        <f t="shared" si="106"/>
        <v>#REF!</v>
      </c>
      <c r="BX243" s="36" t="e">
        <f t="shared" si="107"/>
        <v>#REF!</v>
      </c>
    </row>
    <row r="244" spans="1:76" s="36" customFormat="1" ht="13.95" customHeight="1" thickBot="1">
      <c r="A244" s="81" t="s">
        <v>333</v>
      </c>
      <c r="B244" s="26">
        <v>10</v>
      </c>
      <c r="C244" s="61" t="s">
        <v>91</v>
      </c>
      <c r="D244" s="62" t="s">
        <v>111</v>
      </c>
      <c r="E244" s="62"/>
      <c r="F244" s="72"/>
      <c r="G244" s="72"/>
      <c r="H244" s="72"/>
      <c r="I244" s="72">
        <v>10</v>
      </c>
      <c r="J244" s="72"/>
      <c r="K244" s="72"/>
      <c r="L244" s="126"/>
      <c r="M244" s="65" t="e">
        <f>#REF!</f>
        <v>#REF!</v>
      </c>
      <c r="N244" s="65" t="e">
        <f>#REF!</f>
        <v>#REF!</v>
      </c>
      <c r="O244" s="65" t="e">
        <f>#REF!</f>
        <v>#REF!</v>
      </c>
      <c r="P244" s="65" t="e">
        <f>#REF!</f>
        <v>#REF!</v>
      </c>
      <c r="Q244" s="65" t="e">
        <f>#REF!</f>
        <v>#REF!</v>
      </c>
      <c r="R244" s="65" t="e">
        <f>#REF!</f>
        <v>#REF!</v>
      </c>
      <c r="S244" s="65" t="e">
        <f>#REF!</f>
        <v>#REF!</v>
      </c>
      <c r="T244" s="65" t="e">
        <f>#REF!</f>
        <v>#REF!</v>
      </c>
      <c r="U244" s="65" t="e">
        <f>#REF!</f>
        <v>#REF!</v>
      </c>
      <c r="V244" s="65" t="e">
        <f>#REF!</f>
        <v>#REF!</v>
      </c>
      <c r="W244" s="65" t="e">
        <f>#REF!</f>
        <v>#REF!</v>
      </c>
      <c r="X244" s="65" t="e">
        <f>#REF!</f>
        <v>#REF!</v>
      </c>
      <c r="Y244" s="65" t="e">
        <f>#REF!</f>
        <v>#REF!</v>
      </c>
      <c r="Z244" s="65" t="e">
        <f>#REF!</f>
        <v>#REF!</v>
      </c>
      <c r="AA244" s="65" t="e">
        <f>#REF!</f>
        <v>#REF!</v>
      </c>
      <c r="AB244" s="65" t="e">
        <f>#REF!</f>
        <v>#REF!</v>
      </c>
      <c r="AC244" s="76">
        <v>77.5</v>
      </c>
      <c r="AD244" s="106" t="e">
        <f t="shared" si="112"/>
        <v>#REF!</v>
      </c>
      <c r="AE244" s="91">
        <v>4.82</v>
      </c>
      <c r="AF244" s="88">
        <v>5.37</v>
      </c>
      <c r="AG244" s="89" t="e">
        <f t="shared" si="113"/>
        <v>#REF!</v>
      </c>
      <c r="AH244" s="36" t="e">
        <f t="shared" si="114"/>
        <v>#REF!</v>
      </c>
      <c r="AI244" s="36">
        <f>VLOOKUP(A244,'base vis'!C:I,7,0)</f>
        <v>0</v>
      </c>
      <c r="AJ244" s="36">
        <f>VLOOKUP($A244,'base vis'!C:J,8,0)</f>
        <v>0</v>
      </c>
      <c r="AK244" s="36">
        <f>VLOOKUP($A244,'base vis'!C:K,9,0)</f>
        <v>10</v>
      </c>
      <c r="AL244" s="36">
        <f>VLOOKUP($A244,'base vis'!C:L,10,0)</f>
        <v>0</v>
      </c>
      <c r="AM244" s="36">
        <f>VLOOKUP($A244,'base vis'!C:M,11,0)</f>
        <v>0</v>
      </c>
      <c r="AN244" s="36">
        <f>VLOOKUP($A244,'base vis'!C:N,12,0)</f>
        <v>0</v>
      </c>
      <c r="AO244" s="36">
        <f>VLOOKUP($A244,'base vis'!C:O,13,0)</f>
        <v>0</v>
      </c>
      <c r="AP244" s="36">
        <f>VLOOKUP($A244,'base vis'!C:P,14,0)</f>
        <v>0</v>
      </c>
      <c r="AQ244" s="36">
        <f>VLOOKUP($A244,'base vis'!C:Q,15,0)</f>
        <v>0</v>
      </c>
      <c r="AR244" s="36">
        <f>VLOOKUP($A244,'base vis'!C:R,16,0)</f>
        <v>0</v>
      </c>
      <c r="AS244" s="36">
        <f>VLOOKUP($A244,'base vis'!C:S,17,0)</f>
        <v>0</v>
      </c>
      <c r="AT244" s="36">
        <f>VLOOKUP($A244,'base vis'!C:T,18,0)</f>
        <v>0</v>
      </c>
      <c r="AU244" s="36">
        <f>VLOOKUP($A244,'base vis'!C:U,19,0)</f>
        <v>0</v>
      </c>
      <c r="AV244" s="36">
        <f>VLOOKUP($A244,'base vis'!C:V,20,0)</f>
        <v>0</v>
      </c>
      <c r="AW244" s="36">
        <f>VLOOKUP($A244,'base vis'!C:W,21,0)</f>
        <v>0</v>
      </c>
      <c r="AX244" s="36">
        <f>VLOOKUP($A244,'base vis'!C:X,22,0)</f>
        <v>0</v>
      </c>
      <c r="AY244" s="36">
        <f>VLOOKUP($A244,'base vis'!C:Y,23,0)</f>
        <v>0</v>
      </c>
      <c r="AZ244" s="36">
        <f>VLOOKUP($A244,'base vis'!C:E,3,0)</f>
        <v>6</v>
      </c>
      <c r="BA244" s="36">
        <f>VLOOKUP($A244,'base vis'!C:F,4,0)</f>
        <v>9</v>
      </c>
      <c r="BB244" s="36">
        <f>VLOOKUP($A244,'base vis'!C:G,5,0)</f>
        <v>0</v>
      </c>
      <c r="BC244" s="36">
        <f>VLOOKUP($A244,'base vis'!C:H,6,0)</f>
        <v>0</v>
      </c>
      <c r="BD244" s="36" t="e">
        <f t="shared" si="115"/>
        <v>#REF!</v>
      </c>
      <c r="BE244" s="36" t="e">
        <f t="shared" si="88"/>
        <v>#REF!</v>
      </c>
      <c r="BF244" s="36" t="e">
        <f t="shared" si="89"/>
        <v>#REF!</v>
      </c>
      <c r="BG244" s="36" t="e">
        <f t="shared" si="90"/>
        <v>#REF!</v>
      </c>
      <c r="BH244" s="36" t="e">
        <f t="shared" si="91"/>
        <v>#REF!</v>
      </c>
      <c r="BI244" s="36" t="e">
        <f t="shared" si="92"/>
        <v>#REF!</v>
      </c>
      <c r="BJ244" s="36" t="e">
        <f t="shared" si="93"/>
        <v>#REF!</v>
      </c>
      <c r="BK244" s="36" t="e">
        <f t="shared" si="94"/>
        <v>#REF!</v>
      </c>
      <c r="BL244" s="36" t="e">
        <f t="shared" si="95"/>
        <v>#REF!</v>
      </c>
      <c r="BM244" s="36" t="e">
        <f t="shared" si="96"/>
        <v>#REF!</v>
      </c>
      <c r="BN244" s="36" t="e">
        <f t="shared" si="97"/>
        <v>#REF!</v>
      </c>
      <c r="BO244" s="36" t="e">
        <f t="shared" si="98"/>
        <v>#REF!</v>
      </c>
      <c r="BP244" s="36" t="e">
        <f t="shared" si="99"/>
        <v>#REF!</v>
      </c>
      <c r="BQ244" s="36" t="e">
        <f t="shared" si="100"/>
        <v>#REF!</v>
      </c>
      <c r="BR244" s="36" t="e">
        <f t="shared" si="101"/>
        <v>#REF!</v>
      </c>
      <c r="BS244" s="36" t="e">
        <f t="shared" si="102"/>
        <v>#REF!</v>
      </c>
      <c r="BT244" s="36" t="e">
        <f t="shared" si="103"/>
        <v>#REF!</v>
      </c>
      <c r="BU244" s="36" t="e">
        <f t="shared" si="104"/>
        <v>#REF!</v>
      </c>
      <c r="BV244" s="36" t="e">
        <f t="shared" si="105"/>
        <v>#REF!</v>
      </c>
      <c r="BW244" s="36" t="e">
        <f t="shared" si="106"/>
        <v>#REF!</v>
      </c>
      <c r="BX244" s="36" t="e">
        <f t="shared" si="107"/>
        <v>#REF!</v>
      </c>
    </row>
    <row r="245" spans="1:76" s="36" customFormat="1" ht="13.95" customHeight="1" thickBot="1">
      <c r="A245" s="81" t="s">
        <v>1416</v>
      </c>
      <c r="B245" s="26">
        <v>5</v>
      </c>
      <c r="C245" s="61" t="s">
        <v>92</v>
      </c>
      <c r="D245" s="62" t="s">
        <v>111</v>
      </c>
      <c r="E245" s="62"/>
      <c r="F245" s="72"/>
      <c r="G245" s="72"/>
      <c r="H245" s="72"/>
      <c r="I245" s="72"/>
      <c r="J245" s="72">
        <v>5</v>
      </c>
      <c r="K245" s="72"/>
      <c r="L245" s="126"/>
      <c r="M245" s="65" t="e">
        <f>#REF!</f>
        <v>#REF!</v>
      </c>
      <c r="N245" s="65" t="e">
        <f>#REF!</f>
        <v>#REF!</v>
      </c>
      <c r="O245" s="65" t="e">
        <f>#REF!</f>
        <v>#REF!</v>
      </c>
      <c r="P245" s="65" t="e">
        <f>#REF!</f>
        <v>#REF!</v>
      </c>
      <c r="Q245" s="65" t="e">
        <f>#REF!</f>
        <v>#REF!</v>
      </c>
      <c r="R245" s="65" t="e">
        <f>#REF!</f>
        <v>#REF!</v>
      </c>
      <c r="S245" s="65" t="e">
        <f>#REF!</f>
        <v>#REF!</v>
      </c>
      <c r="T245" s="65" t="e">
        <f>#REF!</f>
        <v>#REF!</v>
      </c>
      <c r="U245" s="65" t="e">
        <f>#REF!</f>
        <v>#REF!</v>
      </c>
      <c r="V245" s="65" t="e">
        <f>#REF!</f>
        <v>#REF!</v>
      </c>
      <c r="W245" s="65" t="e">
        <f>#REF!</f>
        <v>#REF!</v>
      </c>
      <c r="X245" s="65" t="e">
        <f>#REF!</f>
        <v>#REF!</v>
      </c>
      <c r="Y245" s="65" t="e">
        <f>#REF!</f>
        <v>#REF!</v>
      </c>
      <c r="Z245" s="65" t="e">
        <f>#REF!</f>
        <v>#REF!</v>
      </c>
      <c r="AA245" s="65" t="e">
        <f>#REF!</f>
        <v>#REF!</v>
      </c>
      <c r="AB245" s="65" t="e">
        <f>#REF!</f>
        <v>#REF!</v>
      </c>
      <c r="AC245" s="76">
        <v>62.5</v>
      </c>
      <c r="AD245" s="106" t="e">
        <f t="shared" si="112"/>
        <v>#REF!</v>
      </c>
      <c r="AE245" s="91">
        <v>4.5999999999999996</v>
      </c>
      <c r="AF245" s="88">
        <v>4.9116666666666662</v>
      </c>
      <c r="AG245" s="89" t="e">
        <f t="shared" si="113"/>
        <v>#REF!</v>
      </c>
      <c r="AH245" s="36" t="e">
        <f t="shared" si="114"/>
        <v>#REF!</v>
      </c>
      <c r="AI245" s="36">
        <f>VLOOKUP(A245,'base vis'!C:I,7,0)</f>
        <v>0</v>
      </c>
      <c r="AJ245" s="36">
        <f>VLOOKUP($A245,'base vis'!C:J,8,0)</f>
        <v>0</v>
      </c>
      <c r="AK245" s="36">
        <f>VLOOKUP($A245,'base vis'!C:K,9,0)</f>
        <v>5</v>
      </c>
      <c r="AL245" s="36">
        <f>VLOOKUP($A245,'base vis'!C:L,10,0)</f>
        <v>0</v>
      </c>
      <c r="AM245" s="36">
        <f>VLOOKUP($A245,'base vis'!C:M,11,0)</f>
        <v>0</v>
      </c>
      <c r="AN245" s="36">
        <f>VLOOKUP($A245,'base vis'!C:N,12,0)</f>
        <v>0</v>
      </c>
      <c r="AO245" s="36">
        <f>VLOOKUP($A245,'base vis'!C:O,13,0)</f>
        <v>0</v>
      </c>
      <c r="AP245" s="36">
        <f>VLOOKUP($A245,'base vis'!C:P,14,0)</f>
        <v>0</v>
      </c>
      <c r="AQ245" s="36">
        <f>VLOOKUP($A245,'base vis'!C:Q,15,0)</f>
        <v>0</v>
      </c>
      <c r="AR245" s="36">
        <f>VLOOKUP($A245,'base vis'!C:R,16,0)</f>
        <v>0</v>
      </c>
      <c r="AS245" s="36">
        <f>VLOOKUP($A245,'base vis'!C:S,17,0)</f>
        <v>0</v>
      </c>
      <c r="AT245" s="36">
        <f>VLOOKUP($A245,'base vis'!C:T,18,0)</f>
        <v>0</v>
      </c>
      <c r="AU245" s="36">
        <f>VLOOKUP($A245,'base vis'!C:U,19,0)</f>
        <v>0</v>
      </c>
      <c r="AV245" s="36">
        <f>VLOOKUP($A245,'base vis'!C:V,20,0)</f>
        <v>0</v>
      </c>
      <c r="AW245" s="36">
        <f>VLOOKUP($A245,'base vis'!C:W,21,0)</f>
        <v>0</v>
      </c>
      <c r="AX245" s="36">
        <f>VLOOKUP($A245,'base vis'!C:X,22,0)</f>
        <v>0</v>
      </c>
      <c r="AY245" s="36">
        <f>VLOOKUP($A245,'base vis'!C:Y,23,0)</f>
        <v>0</v>
      </c>
      <c r="AZ245" s="36">
        <f>VLOOKUP($A245,'base vis'!C:E,3,0)</f>
        <v>18</v>
      </c>
      <c r="BA245" s="36">
        <f>VLOOKUP($A245,'base vis'!C:F,4,0)</f>
        <v>0</v>
      </c>
      <c r="BB245" s="36">
        <f>VLOOKUP($A245,'base vis'!C:G,5,0)</f>
        <v>0</v>
      </c>
      <c r="BC245" s="36">
        <f>VLOOKUP($A245,'base vis'!C:H,6,0)</f>
        <v>0</v>
      </c>
      <c r="BD245" s="36" t="e">
        <f t="shared" si="115"/>
        <v>#REF!</v>
      </c>
      <c r="BE245" s="36" t="e">
        <f t="shared" si="88"/>
        <v>#REF!</v>
      </c>
      <c r="BF245" s="36" t="e">
        <f t="shared" si="89"/>
        <v>#REF!</v>
      </c>
      <c r="BG245" s="36" t="e">
        <f t="shared" si="90"/>
        <v>#REF!</v>
      </c>
      <c r="BH245" s="36" t="e">
        <f t="shared" si="91"/>
        <v>#REF!</v>
      </c>
      <c r="BI245" s="36" t="e">
        <f t="shared" si="92"/>
        <v>#REF!</v>
      </c>
      <c r="BJ245" s="36" t="e">
        <f t="shared" si="93"/>
        <v>#REF!</v>
      </c>
      <c r="BK245" s="36" t="e">
        <f t="shared" si="94"/>
        <v>#REF!</v>
      </c>
      <c r="BL245" s="36" t="e">
        <f t="shared" si="95"/>
        <v>#REF!</v>
      </c>
      <c r="BM245" s="36" t="e">
        <f t="shared" si="96"/>
        <v>#REF!</v>
      </c>
      <c r="BN245" s="36" t="e">
        <f t="shared" si="97"/>
        <v>#REF!</v>
      </c>
      <c r="BO245" s="36" t="e">
        <f t="shared" si="98"/>
        <v>#REF!</v>
      </c>
      <c r="BP245" s="36" t="e">
        <f t="shared" si="99"/>
        <v>#REF!</v>
      </c>
      <c r="BQ245" s="36" t="e">
        <f t="shared" si="100"/>
        <v>#REF!</v>
      </c>
      <c r="BR245" s="36" t="e">
        <f t="shared" si="101"/>
        <v>#REF!</v>
      </c>
      <c r="BS245" s="36" t="e">
        <f t="shared" si="102"/>
        <v>#REF!</v>
      </c>
      <c r="BT245" s="36" t="e">
        <f t="shared" si="103"/>
        <v>#REF!</v>
      </c>
      <c r="BU245" s="36" t="e">
        <f t="shared" si="104"/>
        <v>#REF!</v>
      </c>
      <c r="BV245" s="36" t="e">
        <f t="shared" si="105"/>
        <v>#REF!</v>
      </c>
      <c r="BW245" s="36" t="e">
        <f t="shared" si="106"/>
        <v>#REF!</v>
      </c>
      <c r="BX245" s="36" t="e">
        <f t="shared" si="107"/>
        <v>#REF!</v>
      </c>
    </row>
    <row r="246" spans="1:76" s="36" customFormat="1" ht="13.95" customHeight="1" thickBot="1">
      <c r="A246" s="81" t="s">
        <v>1417</v>
      </c>
      <c r="B246" s="26">
        <v>5</v>
      </c>
      <c r="C246" s="61" t="s">
        <v>91</v>
      </c>
      <c r="D246" s="62" t="s">
        <v>111</v>
      </c>
      <c r="E246" s="62"/>
      <c r="F246" s="72"/>
      <c r="G246" s="72"/>
      <c r="H246" s="72"/>
      <c r="I246" s="72">
        <v>5</v>
      </c>
      <c r="J246" s="72"/>
      <c r="K246" s="72"/>
      <c r="L246" s="126"/>
      <c r="M246" s="65" t="e">
        <f>#REF!</f>
        <v>#REF!</v>
      </c>
      <c r="N246" s="65" t="e">
        <f>#REF!</f>
        <v>#REF!</v>
      </c>
      <c r="O246" s="65" t="e">
        <f>#REF!</f>
        <v>#REF!</v>
      </c>
      <c r="P246" s="65" t="e">
        <f>#REF!</f>
        <v>#REF!</v>
      </c>
      <c r="Q246" s="65" t="e">
        <f>#REF!</f>
        <v>#REF!</v>
      </c>
      <c r="R246" s="65" t="e">
        <f>#REF!</f>
        <v>#REF!</v>
      </c>
      <c r="S246" s="65" t="e">
        <f>#REF!</f>
        <v>#REF!</v>
      </c>
      <c r="T246" s="65" t="e">
        <f>#REF!</f>
        <v>#REF!</v>
      </c>
      <c r="U246" s="65" t="e">
        <f>#REF!</f>
        <v>#REF!</v>
      </c>
      <c r="V246" s="65" t="e">
        <f>#REF!</f>
        <v>#REF!</v>
      </c>
      <c r="W246" s="65" t="e">
        <f>#REF!</f>
        <v>#REF!</v>
      </c>
      <c r="X246" s="65" t="e">
        <f>#REF!</f>
        <v>#REF!</v>
      </c>
      <c r="Y246" s="65" t="e">
        <f>#REF!</f>
        <v>#REF!</v>
      </c>
      <c r="Z246" s="65" t="e">
        <f>#REF!</f>
        <v>#REF!</v>
      </c>
      <c r="AA246" s="65" t="e">
        <f>#REF!</f>
        <v>#REF!</v>
      </c>
      <c r="AB246" s="65" t="e">
        <f>#REF!</f>
        <v>#REF!</v>
      </c>
      <c r="AC246" s="76">
        <v>62.5</v>
      </c>
      <c r="AD246" s="106" t="e">
        <f t="shared" si="112"/>
        <v>#REF!</v>
      </c>
      <c r="AE246" s="91">
        <v>3.41</v>
      </c>
      <c r="AF246" s="88">
        <v>3.7007142857142861</v>
      </c>
      <c r="AG246" s="89" t="e">
        <f t="shared" si="113"/>
        <v>#REF!</v>
      </c>
      <c r="AH246" s="36" t="e">
        <f t="shared" si="114"/>
        <v>#REF!</v>
      </c>
      <c r="AI246" s="36">
        <f>VLOOKUP(A246,'base vis'!C:I,7,0)</f>
        <v>0</v>
      </c>
      <c r="AJ246" s="36">
        <f>VLOOKUP($A246,'base vis'!C:J,8,0)</f>
        <v>0</v>
      </c>
      <c r="AK246" s="36">
        <f>VLOOKUP($A246,'base vis'!C:K,9,0)</f>
        <v>0</v>
      </c>
      <c r="AL246" s="36">
        <f>VLOOKUP($A246,'base vis'!C:L,10,0)</f>
        <v>5</v>
      </c>
      <c r="AM246" s="36">
        <f>VLOOKUP($A246,'base vis'!C:M,11,0)</f>
        <v>0</v>
      </c>
      <c r="AN246" s="36">
        <f>VLOOKUP($A246,'base vis'!C:N,12,0)</f>
        <v>0</v>
      </c>
      <c r="AO246" s="36">
        <f>VLOOKUP($A246,'base vis'!C:O,13,0)</f>
        <v>0</v>
      </c>
      <c r="AP246" s="36">
        <f>VLOOKUP($A246,'base vis'!C:P,14,0)</f>
        <v>0</v>
      </c>
      <c r="AQ246" s="36">
        <f>VLOOKUP($A246,'base vis'!C:Q,15,0)</f>
        <v>0</v>
      </c>
      <c r="AR246" s="36">
        <f>VLOOKUP($A246,'base vis'!C:R,16,0)</f>
        <v>0</v>
      </c>
      <c r="AS246" s="36">
        <f>VLOOKUP($A246,'base vis'!C:S,17,0)</f>
        <v>0</v>
      </c>
      <c r="AT246" s="36">
        <f>VLOOKUP($A246,'base vis'!C:T,18,0)</f>
        <v>0</v>
      </c>
      <c r="AU246" s="36">
        <f>VLOOKUP($A246,'base vis'!C:U,19,0)</f>
        <v>0</v>
      </c>
      <c r="AV246" s="36">
        <f>VLOOKUP($A246,'base vis'!C:V,20,0)</f>
        <v>0</v>
      </c>
      <c r="AW246" s="36">
        <f>VLOOKUP($A246,'base vis'!C:W,21,0)</f>
        <v>0</v>
      </c>
      <c r="AX246" s="36">
        <f>VLOOKUP($A246,'base vis'!C:X,22,0)</f>
        <v>0</v>
      </c>
      <c r="AY246" s="36">
        <f>VLOOKUP($A246,'base vis'!C:Y,23,0)</f>
        <v>0</v>
      </c>
      <c r="AZ246" s="36">
        <f>VLOOKUP($A246,'base vis'!C:E,3,0)</f>
        <v>18</v>
      </c>
      <c r="BA246" s="36">
        <f>VLOOKUP($A246,'base vis'!C:F,4,0)</f>
        <v>0</v>
      </c>
      <c r="BB246" s="36">
        <f>VLOOKUP($A246,'base vis'!C:G,5,0)</f>
        <v>0</v>
      </c>
      <c r="BC246" s="36">
        <f>VLOOKUP($A246,'base vis'!C:H,6,0)</f>
        <v>0</v>
      </c>
      <c r="BD246" s="36" t="e">
        <f t="shared" si="115"/>
        <v>#REF!</v>
      </c>
      <c r="BE246" s="36" t="e">
        <f t="shared" si="88"/>
        <v>#REF!</v>
      </c>
      <c r="BF246" s="36" t="e">
        <f t="shared" si="89"/>
        <v>#REF!</v>
      </c>
      <c r="BG246" s="36" t="e">
        <f t="shared" si="90"/>
        <v>#REF!</v>
      </c>
      <c r="BH246" s="36" t="e">
        <f t="shared" si="91"/>
        <v>#REF!</v>
      </c>
      <c r="BI246" s="36" t="e">
        <f t="shared" si="92"/>
        <v>#REF!</v>
      </c>
      <c r="BJ246" s="36" t="e">
        <f t="shared" si="93"/>
        <v>#REF!</v>
      </c>
      <c r="BK246" s="36" t="e">
        <f t="shared" si="94"/>
        <v>#REF!</v>
      </c>
      <c r="BL246" s="36" t="e">
        <f t="shared" si="95"/>
        <v>#REF!</v>
      </c>
      <c r="BM246" s="36" t="e">
        <f t="shared" si="96"/>
        <v>#REF!</v>
      </c>
      <c r="BN246" s="36" t="e">
        <f t="shared" si="97"/>
        <v>#REF!</v>
      </c>
      <c r="BO246" s="36" t="e">
        <f t="shared" si="98"/>
        <v>#REF!</v>
      </c>
      <c r="BP246" s="36" t="e">
        <f t="shared" si="99"/>
        <v>#REF!</v>
      </c>
      <c r="BQ246" s="36" t="e">
        <f t="shared" si="100"/>
        <v>#REF!</v>
      </c>
      <c r="BR246" s="36" t="e">
        <f t="shared" si="101"/>
        <v>#REF!</v>
      </c>
      <c r="BS246" s="36" t="e">
        <f t="shared" si="102"/>
        <v>#REF!</v>
      </c>
      <c r="BT246" s="36" t="e">
        <f t="shared" si="103"/>
        <v>#REF!</v>
      </c>
      <c r="BU246" s="36" t="e">
        <f t="shared" si="104"/>
        <v>#REF!</v>
      </c>
      <c r="BV246" s="36" t="e">
        <f t="shared" si="105"/>
        <v>#REF!</v>
      </c>
      <c r="BW246" s="36" t="e">
        <f t="shared" si="106"/>
        <v>#REF!</v>
      </c>
      <c r="BX246" s="36" t="e">
        <f t="shared" si="107"/>
        <v>#REF!</v>
      </c>
    </row>
    <row r="247" spans="1:76" s="36" customFormat="1" ht="13.95" customHeight="1" thickBot="1">
      <c r="A247" s="81" t="s">
        <v>334</v>
      </c>
      <c r="B247" s="26">
        <v>4</v>
      </c>
      <c r="C247" s="61" t="s">
        <v>91</v>
      </c>
      <c r="D247" s="62" t="s">
        <v>111</v>
      </c>
      <c r="E247" s="62"/>
      <c r="F247" s="72"/>
      <c r="G247" s="72"/>
      <c r="H247" s="72"/>
      <c r="I247" s="72">
        <v>4</v>
      </c>
      <c r="J247" s="72"/>
      <c r="K247" s="72"/>
      <c r="L247" s="126"/>
      <c r="M247" s="65" t="e">
        <f>#REF!</f>
        <v>#REF!</v>
      </c>
      <c r="N247" s="65" t="e">
        <f>#REF!</f>
        <v>#REF!</v>
      </c>
      <c r="O247" s="65" t="e">
        <f>#REF!</f>
        <v>#REF!</v>
      </c>
      <c r="P247" s="65" t="e">
        <f>#REF!</f>
        <v>#REF!</v>
      </c>
      <c r="Q247" s="65" t="e">
        <f>#REF!</f>
        <v>#REF!</v>
      </c>
      <c r="R247" s="65" t="e">
        <f>#REF!</f>
        <v>#REF!</v>
      </c>
      <c r="S247" s="65" t="e">
        <f>#REF!</f>
        <v>#REF!</v>
      </c>
      <c r="T247" s="65" t="e">
        <f>#REF!</f>
        <v>#REF!</v>
      </c>
      <c r="U247" s="65" t="e">
        <f>#REF!</f>
        <v>#REF!</v>
      </c>
      <c r="V247" s="65" t="e">
        <f>#REF!</f>
        <v>#REF!</v>
      </c>
      <c r="W247" s="65" t="e">
        <f>#REF!</f>
        <v>#REF!</v>
      </c>
      <c r="X247" s="65" t="e">
        <f>#REF!</f>
        <v>#REF!</v>
      </c>
      <c r="Y247" s="65" t="e">
        <f>#REF!</f>
        <v>#REF!</v>
      </c>
      <c r="Z247" s="65" t="e">
        <f>#REF!</f>
        <v>#REF!</v>
      </c>
      <c r="AA247" s="65" t="e">
        <f>#REF!</f>
        <v>#REF!</v>
      </c>
      <c r="AB247" s="65" t="e">
        <f>#REF!</f>
        <v>#REF!</v>
      </c>
      <c r="AC247" s="76">
        <v>67.5</v>
      </c>
      <c r="AD247" s="106" t="e">
        <f t="shared" si="112"/>
        <v>#REF!</v>
      </c>
      <c r="AE247" s="91">
        <v>3.62</v>
      </c>
      <c r="AF247" s="88">
        <v>3.910714285714286</v>
      </c>
      <c r="AG247" s="89" t="e">
        <f t="shared" si="113"/>
        <v>#REF!</v>
      </c>
      <c r="AH247" s="36" t="e">
        <f t="shared" si="114"/>
        <v>#REF!</v>
      </c>
      <c r="AI247" s="36">
        <f>VLOOKUP(A247,'base vis'!C:I,7,0)</f>
        <v>0</v>
      </c>
      <c r="AJ247" s="36">
        <f>VLOOKUP($A247,'base vis'!C:J,8,0)</f>
        <v>0</v>
      </c>
      <c r="AK247" s="36">
        <f>VLOOKUP($A247,'base vis'!C:K,9,0)</f>
        <v>4</v>
      </c>
      <c r="AL247" s="36">
        <f>VLOOKUP($A247,'base vis'!C:L,10,0)</f>
        <v>0</v>
      </c>
      <c r="AM247" s="36">
        <f>VLOOKUP($A247,'base vis'!C:M,11,0)</f>
        <v>0</v>
      </c>
      <c r="AN247" s="36">
        <f>VLOOKUP($A247,'base vis'!C:N,12,0)</f>
        <v>0</v>
      </c>
      <c r="AO247" s="36">
        <f>VLOOKUP($A247,'base vis'!C:O,13,0)</f>
        <v>0</v>
      </c>
      <c r="AP247" s="36">
        <f>VLOOKUP($A247,'base vis'!C:P,14,0)</f>
        <v>0</v>
      </c>
      <c r="AQ247" s="36">
        <f>VLOOKUP($A247,'base vis'!C:Q,15,0)</f>
        <v>0</v>
      </c>
      <c r="AR247" s="36">
        <f>VLOOKUP($A247,'base vis'!C:R,16,0)</f>
        <v>0</v>
      </c>
      <c r="AS247" s="36">
        <f>VLOOKUP($A247,'base vis'!C:S,17,0)</f>
        <v>0</v>
      </c>
      <c r="AT247" s="36">
        <f>VLOOKUP($A247,'base vis'!C:T,18,0)</f>
        <v>0</v>
      </c>
      <c r="AU247" s="36">
        <f>VLOOKUP($A247,'base vis'!C:U,19,0)</f>
        <v>0</v>
      </c>
      <c r="AV247" s="36">
        <f>VLOOKUP($A247,'base vis'!C:V,20,0)</f>
        <v>0</v>
      </c>
      <c r="AW247" s="36">
        <f>VLOOKUP($A247,'base vis'!C:W,21,0)</f>
        <v>0</v>
      </c>
      <c r="AX247" s="36">
        <f>VLOOKUP($A247,'base vis'!C:X,22,0)</f>
        <v>0</v>
      </c>
      <c r="AY247" s="36">
        <f>VLOOKUP($A247,'base vis'!C:Y,23,0)</f>
        <v>0</v>
      </c>
      <c r="AZ247" s="36">
        <f>VLOOKUP($A247,'base vis'!C:E,3,0)</f>
        <v>5</v>
      </c>
      <c r="BA247" s="36">
        <f>VLOOKUP($A247,'base vis'!C:F,4,0)</f>
        <v>7</v>
      </c>
      <c r="BB247" s="36">
        <f>VLOOKUP($A247,'base vis'!C:G,5,0)</f>
        <v>0</v>
      </c>
      <c r="BC247" s="36">
        <f>VLOOKUP($A247,'base vis'!C:H,6,0)</f>
        <v>0</v>
      </c>
      <c r="BD247" s="36" t="e">
        <f t="shared" si="115"/>
        <v>#REF!</v>
      </c>
      <c r="BE247" s="36" t="e">
        <f t="shared" si="88"/>
        <v>#REF!</v>
      </c>
      <c r="BF247" s="36" t="e">
        <f t="shared" si="89"/>
        <v>#REF!</v>
      </c>
      <c r="BG247" s="36" t="e">
        <f t="shared" si="90"/>
        <v>#REF!</v>
      </c>
      <c r="BH247" s="36" t="e">
        <f t="shared" si="91"/>
        <v>#REF!</v>
      </c>
      <c r="BI247" s="36" t="e">
        <f t="shared" si="92"/>
        <v>#REF!</v>
      </c>
      <c r="BJ247" s="36" t="e">
        <f t="shared" si="93"/>
        <v>#REF!</v>
      </c>
      <c r="BK247" s="36" t="e">
        <f t="shared" si="94"/>
        <v>#REF!</v>
      </c>
      <c r="BL247" s="36" t="e">
        <f t="shared" si="95"/>
        <v>#REF!</v>
      </c>
      <c r="BM247" s="36" t="e">
        <f t="shared" si="96"/>
        <v>#REF!</v>
      </c>
      <c r="BN247" s="36" t="e">
        <f t="shared" si="97"/>
        <v>#REF!</v>
      </c>
      <c r="BO247" s="36" t="e">
        <f t="shared" si="98"/>
        <v>#REF!</v>
      </c>
      <c r="BP247" s="36" t="e">
        <f t="shared" si="99"/>
        <v>#REF!</v>
      </c>
      <c r="BQ247" s="36" t="e">
        <f t="shared" si="100"/>
        <v>#REF!</v>
      </c>
      <c r="BR247" s="36" t="e">
        <f t="shared" si="101"/>
        <v>#REF!</v>
      </c>
      <c r="BS247" s="36" t="e">
        <f t="shared" si="102"/>
        <v>#REF!</v>
      </c>
      <c r="BT247" s="36" t="e">
        <f t="shared" si="103"/>
        <v>#REF!</v>
      </c>
      <c r="BU247" s="36" t="e">
        <f t="shared" si="104"/>
        <v>#REF!</v>
      </c>
      <c r="BV247" s="36" t="e">
        <f t="shared" si="105"/>
        <v>#REF!</v>
      </c>
      <c r="BW247" s="36" t="e">
        <f t="shared" si="106"/>
        <v>#REF!</v>
      </c>
      <c r="BX247" s="36" t="e">
        <f t="shared" si="107"/>
        <v>#REF!</v>
      </c>
    </row>
    <row r="248" spans="1:76" s="36" customFormat="1" ht="13.95" customHeight="1" thickBot="1">
      <c r="A248" s="81" t="s">
        <v>335</v>
      </c>
      <c r="B248" s="26">
        <v>4</v>
      </c>
      <c r="C248" s="61" t="s">
        <v>208</v>
      </c>
      <c r="D248" s="62" t="s">
        <v>111</v>
      </c>
      <c r="E248" s="62"/>
      <c r="F248" s="72"/>
      <c r="G248" s="72"/>
      <c r="H248" s="72"/>
      <c r="I248" s="72"/>
      <c r="J248" s="72">
        <v>4</v>
      </c>
      <c r="K248" s="72"/>
      <c r="L248" s="126"/>
      <c r="M248" s="65" t="e">
        <f>#REF!</f>
        <v>#REF!</v>
      </c>
      <c r="N248" s="65" t="e">
        <f>#REF!</f>
        <v>#REF!</v>
      </c>
      <c r="O248" s="65" t="e">
        <f>#REF!</f>
        <v>#REF!</v>
      </c>
      <c r="P248" s="65" t="e">
        <f>#REF!</f>
        <v>#REF!</v>
      </c>
      <c r="Q248" s="65" t="e">
        <f>#REF!</f>
        <v>#REF!</v>
      </c>
      <c r="R248" s="65" t="e">
        <f>#REF!</f>
        <v>#REF!</v>
      </c>
      <c r="S248" s="65" t="e">
        <f>#REF!</f>
        <v>#REF!</v>
      </c>
      <c r="T248" s="65" t="e">
        <f>#REF!</f>
        <v>#REF!</v>
      </c>
      <c r="U248" s="65" t="e">
        <f>#REF!</f>
        <v>#REF!</v>
      </c>
      <c r="V248" s="65" t="e">
        <f>#REF!</f>
        <v>#REF!</v>
      </c>
      <c r="W248" s="65" t="e">
        <f>#REF!</f>
        <v>#REF!</v>
      </c>
      <c r="X248" s="65" t="e">
        <f>#REF!</f>
        <v>#REF!</v>
      </c>
      <c r="Y248" s="65" t="e">
        <f>#REF!</f>
        <v>#REF!</v>
      </c>
      <c r="Z248" s="65" t="e">
        <f>#REF!</f>
        <v>#REF!</v>
      </c>
      <c r="AA248" s="65" t="e">
        <f>#REF!</f>
        <v>#REF!</v>
      </c>
      <c r="AB248" s="65" t="e">
        <f>#REF!</f>
        <v>#REF!</v>
      </c>
      <c r="AC248" s="76">
        <v>72.5</v>
      </c>
      <c r="AD248" s="106" t="e">
        <f t="shared" si="112"/>
        <v>#REF!</v>
      </c>
      <c r="AE248" s="91">
        <v>4.5999999999999996</v>
      </c>
      <c r="AF248" s="88">
        <v>5.2233333333333327</v>
      </c>
      <c r="AG248" s="89" t="e">
        <f t="shared" si="113"/>
        <v>#REF!</v>
      </c>
      <c r="AH248" s="36" t="e">
        <f t="shared" si="114"/>
        <v>#REF!</v>
      </c>
      <c r="AI248" s="36">
        <f>VLOOKUP(A248,'base vis'!C:I,7,0)</f>
        <v>0</v>
      </c>
      <c r="AJ248" s="36">
        <f>VLOOKUP($A248,'base vis'!C:J,8,0)</f>
        <v>1</v>
      </c>
      <c r="AK248" s="36">
        <f>VLOOKUP($A248,'base vis'!C:K,9,0)</f>
        <v>1</v>
      </c>
      <c r="AL248" s="36">
        <f>VLOOKUP($A248,'base vis'!C:L,10,0)</f>
        <v>2</v>
      </c>
      <c r="AM248" s="36">
        <f>VLOOKUP($A248,'base vis'!C:M,11,0)</f>
        <v>0</v>
      </c>
      <c r="AN248" s="36">
        <f>VLOOKUP($A248,'base vis'!C:N,12,0)</f>
        <v>0</v>
      </c>
      <c r="AO248" s="36">
        <f>VLOOKUP($A248,'base vis'!C:O,13,0)</f>
        <v>0</v>
      </c>
      <c r="AP248" s="36">
        <f>VLOOKUP($A248,'base vis'!C:P,14,0)</f>
        <v>0</v>
      </c>
      <c r="AQ248" s="36">
        <f>VLOOKUP($A248,'base vis'!C:Q,15,0)</f>
        <v>0</v>
      </c>
      <c r="AR248" s="36">
        <f>VLOOKUP($A248,'base vis'!C:R,16,0)</f>
        <v>0</v>
      </c>
      <c r="AS248" s="36">
        <f>VLOOKUP($A248,'base vis'!C:S,17,0)</f>
        <v>0</v>
      </c>
      <c r="AT248" s="36">
        <f>VLOOKUP($A248,'base vis'!C:T,18,0)</f>
        <v>0</v>
      </c>
      <c r="AU248" s="36">
        <f>VLOOKUP($A248,'base vis'!C:U,19,0)</f>
        <v>0</v>
      </c>
      <c r="AV248" s="36">
        <f>VLOOKUP($A248,'base vis'!C:V,20,0)</f>
        <v>0</v>
      </c>
      <c r="AW248" s="36">
        <f>VLOOKUP($A248,'base vis'!C:W,21,0)</f>
        <v>0</v>
      </c>
      <c r="AX248" s="36">
        <f>VLOOKUP($A248,'base vis'!C:X,22,0)</f>
        <v>0</v>
      </c>
      <c r="AY248" s="36">
        <f>VLOOKUP($A248,'base vis'!C:Y,23,0)</f>
        <v>0</v>
      </c>
      <c r="AZ248" s="36">
        <f>VLOOKUP($A248,'base vis'!C:E,3,0)</f>
        <v>0</v>
      </c>
      <c r="BA248" s="36">
        <f>VLOOKUP($A248,'base vis'!C:F,4,0)</f>
        <v>12</v>
      </c>
      <c r="BB248" s="36">
        <f>VLOOKUP($A248,'base vis'!C:G,5,0)</f>
        <v>0</v>
      </c>
      <c r="BC248" s="36">
        <f>VLOOKUP($A248,'base vis'!C:H,6,0)</f>
        <v>0</v>
      </c>
      <c r="BD248" s="36" t="e">
        <f t="shared" si="115"/>
        <v>#REF!</v>
      </c>
      <c r="BE248" s="36" t="e">
        <f t="shared" si="88"/>
        <v>#REF!</v>
      </c>
      <c r="BF248" s="36" t="e">
        <f t="shared" si="89"/>
        <v>#REF!</v>
      </c>
      <c r="BG248" s="36" t="e">
        <f t="shared" si="90"/>
        <v>#REF!</v>
      </c>
      <c r="BH248" s="36" t="e">
        <f t="shared" si="91"/>
        <v>#REF!</v>
      </c>
      <c r="BI248" s="36" t="e">
        <f t="shared" si="92"/>
        <v>#REF!</v>
      </c>
      <c r="BJ248" s="36" t="e">
        <f t="shared" si="93"/>
        <v>#REF!</v>
      </c>
      <c r="BK248" s="36" t="e">
        <f t="shared" si="94"/>
        <v>#REF!</v>
      </c>
      <c r="BL248" s="36" t="e">
        <f t="shared" si="95"/>
        <v>#REF!</v>
      </c>
      <c r="BM248" s="36" t="e">
        <f t="shared" si="96"/>
        <v>#REF!</v>
      </c>
      <c r="BN248" s="36" t="e">
        <f t="shared" si="97"/>
        <v>#REF!</v>
      </c>
      <c r="BO248" s="36" t="e">
        <f t="shared" si="98"/>
        <v>#REF!</v>
      </c>
      <c r="BP248" s="36" t="e">
        <f t="shared" si="99"/>
        <v>#REF!</v>
      </c>
      <c r="BQ248" s="36" t="e">
        <f t="shared" si="100"/>
        <v>#REF!</v>
      </c>
      <c r="BR248" s="36" t="e">
        <f t="shared" si="101"/>
        <v>#REF!</v>
      </c>
      <c r="BS248" s="36" t="e">
        <f t="shared" si="102"/>
        <v>#REF!</v>
      </c>
      <c r="BT248" s="36" t="e">
        <f t="shared" si="103"/>
        <v>#REF!</v>
      </c>
      <c r="BU248" s="36" t="e">
        <f t="shared" si="104"/>
        <v>#REF!</v>
      </c>
      <c r="BV248" s="36" t="e">
        <f t="shared" si="105"/>
        <v>#REF!</v>
      </c>
      <c r="BW248" s="36" t="e">
        <f t="shared" si="106"/>
        <v>#REF!</v>
      </c>
      <c r="BX248" s="36" t="e">
        <f t="shared" si="107"/>
        <v>#REF!</v>
      </c>
    </row>
    <row r="249" spans="1:76" s="36" customFormat="1" ht="13.95" customHeight="1" thickBot="1">
      <c r="A249" s="81" t="s">
        <v>1418</v>
      </c>
      <c r="B249" s="26">
        <v>10</v>
      </c>
      <c r="C249" s="61" t="s">
        <v>228</v>
      </c>
      <c r="D249" s="62" t="s">
        <v>111</v>
      </c>
      <c r="E249" s="62"/>
      <c r="F249" s="72"/>
      <c r="G249" s="72"/>
      <c r="H249" s="72">
        <v>10</v>
      </c>
      <c r="I249" s="72"/>
      <c r="J249" s="72"/>
      <c r="K249" s="72"/>
      <c r="L249" s="126"/>
      <c r="M249" s="65" t="e">
        <f>#REF!</f>
        <v>#REF!</v>
      </c>
      <c r="N249" s="65" t="e">
        <f>#REF!</f>
        <v>#REF!</v>
      </c>
      <c r="O249" s="65" t="e">
        <f>#REF!</f>
        <v>#REF!</v>
      </c>
      <c r="P249" s="65" t="e">
        <f>#REF!</f>
        <v>#REF!</v>
      </c>
      <c r="Q249" s="65" t="e">
        <f>#REF!</f>
        <v>#REF!</v>
      </c>
      <c r="R249" s="65" t="e">
        <f>#REF!</f>
        <v>#REF!</v>
      </c>
      <c r="S249" s="65" t="e">
        <f>#REF!</f>
        <v>#REF!</v>
      </c>
      <c r="T249" s="65" t="e">
        <f>#REF!</f>
        <v>#REF!</v>
      </c>
      <c r="U249" s="65" t="e">
        <f>#REF!</f>
        <v>#REF!</v>
      </c>
      <c r="V249" s="65" t="e">
        <f>#REF!</f>
        <v>#REF!</v>
      </c>
      <c r="W249" s="65" t="e">
        <f>#REF!</f>
        <v>#REF!</v>
      </c>
      <c r="X249" s="65" t="e">
        <f>#REF!</f>
        <v>#REF!</v>
      </c>
      <c r="Y249" s="65" t="e">
        <f>#REF!</f>
        <v>#REF!</v>
      </c>
      <c r="Z249" s="65" t="e">
        <f>#REF!</f>
        <v>#REF!</v>
      </c>
      <c r="AA249" s="65" t="e">
        <f>#REF!</f>
        <v>#REF!</v>
      </c>
      <c r="AB249" s="65" t="e">
        <f>#REF!</f>
        <v>#REF!</v>
      </c>
      <c r="AC249" s="76">
        <v>72.5</v>
      </c>
      <c r="AD249" s="106" t="e">
        <f t="shared" si="112"/>
        <v>#REF!</v>
      </c>
      <c r="AE249" s="91">
        <v>4.0599999999999996</v>
      </c>
      <c r="AF249" s="88">
        <v>4.3507142857142851</v>
      </c>
      <c r="AG249" s="89" t="e">
        <f t="shared" si="113"/>
        <v>#REF!</v>
      </c>
      <c r="AH249" s="36" t="e">
        <f t="shared" si="114"/>
        <v>#REF!</v>
      </c>
      <c r="AI249" s="36">
        <f>VLOOKUP(A249,'base vis'!C:I,7,0)</f>
        <v>0</v>
      </c>
      <c r="AJ249" s="36">
        <f>VLOOKUP($A249,'base vis'!C:J,8,0)</f>
        <v>1</v>
      </c>
      <c r="AK249" s="36">
        <f>VLOOKUP($A249,'base vis'!C:K,9,0)</f>
        <v>1</v>
      </c>
      <c r="AL249" s="36">
        <f>VLOOKUP($A249,'base vis'!C:L,10,0)</f>
        <v>6</v>
      </c>
      <c r="AM249" s="36">
        <f>VLOOKUP($A249,'base vis'!C:M,11,0)</f>
        <v>2</v>
      </c>
      <c r="AN249" s="36">
        <f>VLOOKUP($A249,'base vis'!C:N,12,0)</f>
        <v>0</v>
      </c>
      <c r="AO249" s="36">
        <f>VLOOKUP($A249,'base vis'!C:O,13,0)</f>
        <v>0</v>
      </c>
      <c r="AP249" s="36">
        <f>VLOOKUP($A249,'base vis'!C:P,14,0)</f>
        <v>0</v>
      </c>
      <c r="AQ249" s="36">
        <f>VLOOKUP($A249,'base vis'!C:Q,15,0)</f>
        <v>0</v>
      </c>
      <c r="AR249" s="36">
        <f>VLOOKUP($A249,'base vis'!C:R,16,0)</f>
        <v>0</v>
      </c>
      <c r="AS249" s="36">
        <f>VLOOKUP($A249,'base vis'!C:S,17,0)</f>
        <v>0</v>
      </c>
      <c r="AT249" s="36">
        <f>VLOOKUP($A249,'base vis'!C:T,18,0)</f>
        <v>0</v>
      </c>
      <c r="AU249" s="36">
        <f>VLOOKUP($A249,'base vis'!C:U,19,0)</f>
        <v>0</v>
      </c>
      <c r="AV249" s="36">
        <f>VLOOKUP($A249,'base vis'!C:V,20,0)</f>
        <v>0</v>
      </c>
      <c r="AW249" s="36">
        <f>VLOOKUP($A249,'base vis'!C:W,21,0)</f>
        <v>0</v>
      </c>
      <c r="AX249" s="36">
        <f>VLOOKUP($A249,'base vis'!C:X,22,0)</f>
        <v>0</v>
      </c>
      <c r="AY249" s="36">
        <f>VLOOKUP($A249,'base vis'!C:Y,23,0)</f>
        <v>0</v>
      </c>
      <c r="AZ249" s="36">
        <f>VLOOKUP($A249,'base vis'!C:E,3,0)</f>
        <v>2</v>
      </c>
      <c r="BA249" s="36">
        <f>VLOOKUP($A249,'base vis'!C:F,4,0)</f>
        <v>4</v>
      </c>
      <c r="BB249" s="36">
        <f>VLOOKUP($A249,'base vis'!C:G,5,0)</f>
        <v>0</v>
      </c>
      <c r="BC249" s="36">
        <f>VLOOKUP($A249,'base vis'!C:H,6,0)</f>
        <v>0</v>
      </c>
      <c r="BD249" s="36" t="e">
        <f t="shared" si="115"/>
        <v>#REF!</v>
      </c>
      <c r="BE249" s="36" t="e">
        <f t="shared" si="88"/>
        <v>#REF!</v>
      </c>
      <c r="BF249" s="36" t="e">
        <f t="shared" si="89"/>
        <v>#REF!</v>
      </c>
      <c r="BG249" s="36" t="e">
        <f t="shared" si="90"/>
        <v>#REF!</v>
      </c>
      <c r="BH249" s="36" t="e">
        <f t="shared" si="91"/>
        <v>#REF!</v>
      </c>
      <c r="BI249" s="36" t="e">
        <f t="shared" si="92"/>
        <v>#REF!</v>
      </c>
      <c r="BJ249" s="36" t="e">
        <f t="shared" si="93"/>
        <v>#REF!</v>
      </c>
      <c r="BK249" s="36" t="e">
        <f t="shared" si="94"/>
        <v>#REF!</v>
      </c>
      <c r="BL249" s="36" t="e">
        <f t="shared" si="95"/>
        <v>#REF!</v>
      </c>
      <c r="BM249" s="36" t="e">
        <f t="shared" si="96"/>
        <v>#REF!</v>
      </c>
      <c r="BN249" s="36" t="e">
        <f t="shared" si="97"/>
        <v>#REF!</v>
      </c>
      <c r="BO249" s="36" t="e">
        <f t="shared" si="98"/>
        <v>#REF!</v>
      </c>
      <c r="BP249" s="36" t="e">
        <f t="shared" si="99"/>
        <v>#REF!</v>
      </c>
      <c r="BQ249" s="36" t="e">
        <f t="shared" si="100"/>
        <v>#REF!</v>
      </c>
      <c r="BR249" s="36" t="e">
        <f t="shared" si="101"/>
        <v>#REF!</v>
      </c>
      <c r="BS249" s="36" t="e">
        <f t="shared" si="102"/>
        <v>#REF!</v>
      </c>
      <c r="BT249" s="36" t="e">
        <f t="shared" si="103"/>
        <v>#REF!</v>
      </c>
      <c r="BU249" s="36" t="e">
        <f t="shared" si="104"/>
        <v>#REF!</v>
      </c>
      <c r="BV249" s="36" t="e">
        <f t="shared" si="105"/>
        <v>#REF!</v>
      </c>
      <c r="BW249" s="36" t="e">
        <f t="shared" si="106"/>
        <v>#REF!</v>
      </c>
      <c r="BX249" s="36" t="e">
        <f t="shared" si="107"/>
        <v>#REF!</v>
      </c>
    </row>
    <row r="250" spans="1:76" s="36" customFormat="1" ht="13.95" customHeight="1" thickBot="1">
      <c r="A250" s="81" t="s">
        <v>1419</v>
      </c>
      <c r="B250" s="26">
        <v>10</v>
      </c>
      <c r="C250" s="61" t="s">
        <v>91</v>
      </c>
      <c r="D250" s="62" t="s">
        <v>111</v>
      </c>
      <c r="E250" s="62"/>
      <c r="F250" s="72"/>
      <c r="G250" s="72"/>
      <c r="H250" s="72"/>
      <c r="I250" s="72">
        <v>10</v>
      </c>
      <c r="J250" s="72"/>
      <c r="K250" s="72"/>
      <c r="L250" s="126"/>
      <c r="M250" s="65" t="e">
        <f>#REF!</f>
        <v>#REF!</v>
      </c>
      <c r="N250" s="65" t="e">
        <f>#REF!</f>
        <v>#REF!</v>
      </c>
      <c r="O250" s="65" t="e">
        <f>#REF!</f>
        <v>#REF!</v>
      </c>
      <c r="P250" s="65" t="e">
        <f>#REF!</f>
        <v>#REF!</v>
      </c>
      <c r="Q250" s="65" t="e">
        <f>#REF!</f>
        <v>#REF!</v>
      </c>
      <c r="R250" s="65" t="e">
        <f>#REF!</f>
        <v>#REF!</v>
      </c>
      <c r="S250" s="65" t="e">
        <f>#REF!</f>
        <v>#REF!</v>
      </c>
      <c r="T250" s="65" t="e">
        <f>#REF!</f>
        <v>#REF!</v>
      </c>
      <c r="U250" s="65" t="e">
        <f>#REF!</f>
        <v>#REF!</v>
      </c>
      <c r="V250" s="65" t="e">
        <f>#REF!</f>
        <v>#REF!</v>
      </c>
      <c r="W250" s="65" t="e">
        <f>#REF!</f>
        <v>#REF!</v>
      </c>
      <c r="X250" s="65" t="e">
        <f>#REF!</f>
        <v>#REF!</v>
      </c>
      <c r="Y250" s="65" t="e">
        <f>#REF!</f>
        <v>#REF!</v>
      </c>
      <c r="Z250" s="65" t="e">
        <f>#REF!</f>
        <v>#REF!</v>
      </c>
      <c r="AA250" s="65" t="e">
        <f>#REF!</f>
        <v>#REF!</v>
      </c>
      <c r="AB250" s="65" t="e">
        <f>#REF!</f>
        <v>#REF!</v>
      </c>
      <c r="AC250" s="76">
        <v>77.5</v>
      </c>
      <c r="AD250" s="106" t="e">
        <f t="shared" si="112"/>
        <v>#REF!</v>
      </c>
      <c r="AE250" s="91">
        <v>4.82</v>
      </c>
      <c r="AF250" s="88">
        <v>5.37</v>
      </c>
      <c r="AG250" s="89" t="e">
        <f t="shared" si="113"/>
        <v>#REF!</v>
      </c>
      <c r="AH250" s="36" t="e">
        <f t="shared" si="114"/>
        <v>#REF!</v>
      </c>
      <c r="AI250" s="36">
        <f>VLOOKUP(A250,'base vis'!C:I,7,0)</f>
        <v>0</v>
      </c>
      <c r="AJ250" s="36">
        <f>VLOOKUP($A250,'base vis'!C:J,8,0)</f>
        <v>0</v>
      </c>
      <c r="AK250" s="36">
        <f>VLOOKUP($A250,'base vis'!C:K,9,0)</f>
        <v>1</v>
      </c>
      <c r="AL250" s="36">
        <f>VLOOKUP($A250,'base vis'!C:L,10,0)</f>
        <v>6</v>
      </c>
      <c r="AM250" s="36">
        <f>VLOOKUP($A250,'base vis'!C:M,11,0)</f>
        <v>3</v>
      </c>
      <c r="AN250" s="36">
        <f>VLOOKUP($A250,'base vis'!C:N,12,0)</f>
        <v>0</v>
      </c>
      <c r="AO250" s="36">
        <f>VLOOKUP($A250,'base vis'!C:O,13,0)</f>
        <v>0</v>
      </c>
      <c r="AP250" s="36">
        <f>VLOOKUP($A250,'base vis'!C:P,14,0)</f>
        <v>0</v>
      </c>
      <c r="AQ250" s="36">
        <f>VLOOKUP($A250,'base vis'!C:Q,15,0)</f>
        <v>0</v>
      </c>
      <c r="AR250" s="36">
        <f>VLOOKUP($A250,'base vis'!C:R,16,0)</f>
        <v>0</v>
      </c>
      <c r="AS250" s="36">
        <f>VLOOKUP($A250,'base vis'!C:S,17,0)</f>
        <v>0</v>
      </c>
      <c r="AT250" s="36">
        <f>VLOOKUP($A250,'base vis'!C:T,18,0)</f>
        <v>0</v>
      </c>
      <c r="AU250" s="36">
        <f>VLOOKUP($A250,'base vis'!C:U,19,0)</f>
        <v>0</v>
      </c>
      <c r="AV250" s="36">
        <f>VLOOKUP($A250,'base vis'!C:V,20,0)</f>
        <v>0</v>
      </c>
      <c r="AW250" s="36">
        <f>VLOOKUP($A250,'base vis'!C:W,21,0)</f>
        <v>0</v>
      </c>
      <c r="AX250" s="36">
        <f>VLOOKUP($A250,'base vis'!C:X,22,0)</f>
        <v>0</v>
      </c>
      <c r="AY250" s="36">
        <f>VLOOKUP($A250,'base vis'!C:Y,23,0)</f>
        <v>0</v>
      </c>
      <c r="AZ250" s="36">
        <f>VLOOKUP($A250,'base vis'!C:E,3,0)</f>
        <v>9</v>
      </c>
      <c r="BA250" s="36">
        <f>VLOOKUP($A250,'base vis'!C:F,4,0)</f>
        <v>0</v>
      </c>
      <c r="BB250" s="36">
        <f>VLOOKUP($A250,'base vis'!C:G,5,0)</f>
        <v>0</v>
      </c>
      <c r="BC250" s="36">
        <f>VLOOKUP($A250,'base vis'!C:H,6,0)</f>
        <v>0</v>
      </c>
      <c r="BD250" s="36" t="e">
        <f t="shared" si="115"/>
        <v>#REF!</v>
      </c>
      <c r="BE250" s="36" t="e">
        <f t="shared" si="88"/>
        <v>#REF!</v>
      </c>
      <c r="BF250" s="36" t="e">
        <f t="shared" si="89"/>
        <v>#REF!</v>
      </c>
      <c r="BG250" s="36" t="e">
        <f t="shared" si="90"/>
        <v>#REF!</v>
      </c>
      <c r="BH250" s="36" t="e">
        <f t="shared" si="91"/>
        <v>#REF!</v>
      </c>
      <c r="BI250" s="36" t="e">
        <f t="shared" si="92"/>
        <v>#REF!</v>
      </c>
      <c r="BJ250" s="36" t="e">
        <f t="shared" si="93"/>
        <v>#REF!</v>
      </c>
      <c r="BK250" s="36" t="e">
        <f t="shared" si="94"/>
        <v>#REF!</v>
      </c>
      <c r="BL250" s="36" t="e">
        <f t="shared" si="95"/>
        <v>#REF!</v>
      </c>
      <c r="BM250" s="36" t="e">
        <f t="shared" si="96"/>
        <v>#REF!</v>
      </c>
      <c r="BN250" s="36" t="e">
        <f t="shared" si="97"/>
        <v>#REF!</v>
      </c>
      <c r="BO250" s="36" t="e">
        <f t="shared" si="98"/>
        <v>#REF!</v>
      </c>
      <c r="BP250" s="36" t="e">
        <f t="shared" si="99"/>
        <v>#REF!</v>
      </c>
      <c r="BQ250" s="36" t="e">
        <f t="shared" si="100"/>
        <v>#REF!</v>
      </c>
      <c r="BR250" s="36" t="e">
        <f t="shared" si="101"/>
        <v>#REF!</v>
      </c>
      <c r="BS250" s="36" t="e">
        <f t="shared" si="102"/>
        <v>#REF!</v>
      </c>
      <c r="BT250" s="36" t="e">
        <f t="shared" si="103"/>
        <v>#REF!</v>
      </c>
      <c r="BU250" s="36" t="e">
        <f t="shared" si="104"/>
        <v>#REF!</v>
      </c>
      <c r="BV250" s="36" t="e">
        <f t="shared" si="105"/>
        <v>#REF!</v>
      </c>
      <c r="BW250" s="36" t="e">
        <f t="shared" si="106"/>
        <v>#REF!</v>
      </c>
      <c r="BX250" s="36" t="e">
        <f t="shared" si="107"/>
        <v>#REF!</v>
      </c>
    </row>
    <row r="251" spans="1:76" s="36" customFormat="1" ht="13.95" customHeight="1" thickBot="1">
      <c r="A251" s="81" t="s">
        <v>1420</v>
      </c>
      <c r="B251" s="26">
        <v>5</v>
      </c>
      <c r="C251" s="61" t="s">
        <v>208</v>
      </c>
      <c r="D251" s="62" t="s">
        <v>111</v>
      </c>
      <c r="E251" s="62"/>
      <c r="F251" s="72"/>
      <c r="G251" s="72"/>
      <c r="H251" s="72"/>
      <c r="I251" s="72">
        <v>5</v>
      </c>
      <c r="J251" s="72"/>
      <c r="K251" s="72"/>
      <c r="L251" s="126"/>
      <c r="M251" s="65" t="e">
        <f>#REF!</f>
        <v>#REF!</v>
      </c>
      <c r="N251" s="65" t="e">
        <f>#REF!</f>
        <v>#REF!</v>
      </c>
      <c r="O251" s="65" t="e">
        <f>#REF!</f>
        <v>#REF!</v>
      </c>
      <c r="P251" s="65" t="e">
        <f>#REF!</f>
        <v>#REF!</v>
      </c>
      <c r="Q251" s="65" t="e">
        <f>#REF!</f>
        <v>#REF!</v>
      </c>
      <c r="R251" s="65" t="e">
        <f>#REF!</f>
        <v>#REF!</v>
      </c>
      <c r="S251" s="65" t="e">
        <f>#REF!</f>
        <v>#REF!</v>
      </c>
      <c r="T251" s="65" t="e">
        <f>#REF!</f>
        <v>#REF!</v>
      </c>
      <c r="U251" s="65" t="e">
        <f>#REF!</f>
        <v>#REF!</v>
      </c>
      <c r="V251" s="65" t="e">
        <f>#REF!</f>
        <v>#REF!</v>
      </c>
      <c r="W251" s="65" t="e">
        <f>#REF!</f>
        <v>#REF!</v>
      </c>
      <c r="X251" s="65" t="e">
        <f>#REF!</f>
        <v>#REF!</v>
      </c>
      <c r="Y251" s="65" t="e">
        <f>#REF!</f>
        <v>#REF!</v>
      </c>
      <c r="Z251" s="65" t="e">
        <f>#REF!</f>
        <v>#REF!</v>
      </c>
      <c r="AA251" s="65" t="e">
        <f>#REF!</f>
        <v>#REF!</v>
      </c>
      <c r="AB251" s="65" t="e">
        <f>#REF!</f>
        <v>#REF!</v>
      </c>
      <c r="AC251" s="76">
        <v>67.5</v>
      </c>
      <c r="AD251" s="106" t="e">
        <f t="shared" si="112"/>
        <v>#REF!</v>
      </c>
      <c r="AE251" s="91">
        <v>4.5</v>
      </c>
      <c r="AF251" s="88">
        <v>4.8</v>
      </c>
      <c r="AG251" s="89" t="e">
        <f t="shared" si="113"/>
        <v>#REF!</v>
      </c>
      <c r="AH251" s="36" t="e">
        <f t="shared" si="114"/>
        <v>#REF!</v>
      </c>
      <c r="AI251" s="36">
        <f>VLOOKUP(A251,'base vis'!C:I,7,0)</f>
        <v>0</v>
      </c>
      <c r="AJ251" s="36">
        <f>VLOOKUP($A251,'base vis'!C:J,8,0)</f>
        <v>0</v>
      </c>
      <c r="AK251" s="36">
        <f>VLOOKUP($A251,'base vis'!C:K,9,0)</f>
        <v>0</v>
      </c>
      <c r="AL251" s="36">
        <f>VLOOKUP($A251,'base vis'!C:L,10,0)</f>
        <v>0</v>
      </c>
      <c r="AM251" s="36">
        <f>VLOOKUP($A251,'base vis'!C:M,11,0)</f>
        <v>4</v>
      </c>
      <c r="AN251" s="36">
        <f>VLOOKUP($A251,'base vis'!C:N,12,0)</f>
        <v>0</v>
      </c>
      <c r="AO251" s="36">
        <f>VLOOKUP($A251,'base vis'!C:O,13,0)</f>
        <v>1</v>
      </c>
      <c r="AP251" s="36">
        <f>VLOOKUP($A251,'base vis'!C:P,14,0)</f>
        <v>0</v>
      </c>
      <c r="AQ251" s="36">
        <f>VLOOKUP($A251,'base vis'!C:Q,15,0)</f>
        <v>0</v>
      </c>
      <c r="AR251" s="36">
        <f>VLOOKUP($A251,'base vis'!C:R,16,0)</f>
        <v>0</v>
      </c>
      <c r="AS251" s="36">
        <f>VLOOKUP($A251,'base vis'!C:S,17,0)</f>
        <v>0</v>
      </c>
      <c r="AT251" s="36">
        <f>VLOOKUP($A251,'base vis'!C:T,18,0)</f>
        <v>0</v>
      </c>
      <c r="AU251" s="36">
        <f>VLOOKUP($A251,'base vis'!C:U,19,0)</f>
        <v>0</v>
      </c>
      <c r="AV251" s="36">
        <f>VLOOKUP($A251,'base vis'!C:V,20,0)</f>
        <v>0</v>
      </c>
      <c r="AW251" s="36">
        <f>VLOOKUP($A251,'base vis'!C:W,21,0)</f>
        <v>0</v>
      </c>
      <c r="AX251" s="36">
        <f>VLOOKUP($A251,'base vis'!C:X,22,0)</f>
        <v>0</v>
      </c>
      <c r="AY251" s="36">
        <f>VLOOKUP($A251,'base vis'!C:Y,23,0)</f>
        <v>0</v>
      </c>
      <c r="AZ251" s="36">
        <f>VLOOKUP($A251,'base vis'!C:E,3,0)</f>
        <v>0</v>
      </c>
      <c r="BA251" s="36">
        <f>VLOOKUP($A251,'base vis'!C:F,4,0)</f>
        <v>5</v>
      </c>
      <c r="BB251" s="36">
        <f>VLOOKUP($A251,'base vis'!C:G,5,0)</f>
        <v>0</v>
      </c>
      <c r="BC251" s="36">
        <f>VLOOKUP($A251,'base vis'!C:H,6,0)</f>
        <v>0</v>
      </c>
      <c r="BD251" s="36" t="e">
        <f t="shared" si="115"/>
        <v>#REF!</v>
      </c>
      <c r="BE251" s="36" t="e">
        <f t="shared" si="88"/>
        <v>#REF!</v>
      </c>
      <c r="BF251" s="36" t="e">
        <f t="shared" si="89"/>
        <v>#REF!</v>
      </c>
      <c r="BG251" s="36" t="e">
        <f t="shared" si="90"/>
        <v>#REF!</v>
      </c>
      <c r="BH251" s="36" t="e">
        <f t="shared" si="91"/>
        <v>#REF!</v>
      </c>
      <c r="BI251" s="36" t="e">
        <f t="shared" si="92"/>
        <v>#REF!</v>
      </c>
      <c r="BJ251" s="36" t="e">
        <f t="shared" si="93"/>
        <v>#REF!</v>
      </c>
      <c r="BK251" s="36" t="e">
        <f t="shared" si="94"/>
        <v>#REF!</v>
      </c>
      <c r="BL251" s="36" t="e">
        <f t="shared" si="95"/>
        <v>#REF!</v>
      </c>
      <c r="BM251" s="36" t="e">
        <f t="shared" si="96"/>
        <v>#REF!</v>
      </c>
      <c r="BN251" s="36" t="e">
        <f t="shared" si="97"/>
        <v>#REF!</v>
      </c>
      <c r="BO251" s="36" t="e">
        <f t="shared" si="98"/>
        <v>#REF!</v>
      </c>
      <c r="BP251" s="36" t="e">
        <f t="shared" si="99"/>
        <v>#REF!</v>
      </c>
      <c r="BQ251" s="36" t="e">
        <f t="shared" si="100"/>
        <v>#REF!</v>
      </c>
      <c r="BR251" s="36" t="e">
        <f t="shared" si="101"/>
        <v>#REF!</v>
      </c>
      <c r="BS251" s="36" t="e">
        <f t="shared" si="102"/>
        <v>#REF!</v>
      </c>
      <c r="BT251" s="36" t="e">
        <f t="shared" si="103"/>
        <v>#REF!</v>
      </c>
      <c r="BU251" s="36" t="e">
        <f t="shared" si="104"/>
        <v>#REF!</v>
      </c>
      <c r="BV251" s="36" t="e">
        <f t="shared" si="105"/>
        <v>#REF!</v>
      </c>
      <c r="BW251" s="36" t="e">
        <f t="shared" si="106"/>
        <v>#REF!</v>
      </c>
      <c r="BX251" s="36" t="e">
        <f t="shared" si="107"/>
        <v>#REF!</v>
      </c>
    </row>
    <row r="252" spans="1:76" s="36" customFormat="1" ht="13.95" customHeight="1" thickBot="1">
      <c r="A252" s="81" t="s">
        <v>336</v>
      </c>
      <c r="B252" s="26">
        <v>5</v>
      </c>
      <c r="C252" s="61" t="s">
        <v>208</v>
      </c>
      <c r="D252" s="62" t="s">
        <v>111</v>
      </c>
      <c r="E252" s="62"/>
      <c r="F252" s="72"/>
      <c r="G252" s="72"/>
      <c r="H252" s="72"/>
      <c r="I252" s="72">
        <v>5</v>
      </c>
      <c r="J252" s="72"/>
      <c r="K252" s="72"/>
      <c r="L252" s="126"/>
      <c r="M252" s="65" t="e">
        <f>#REF!</f>
        <v>#REF!</v>
      </c>
      <c r="N252" s="65" t="e">
        <f>#REF!</f>
        <v>#REF!</v>
      </c>
      <c r="O252" s="65" t="e">
        <f>#REF!</f>
        <v>#REF!</v>
      </c>
      <c r="P252" s="65" t="e">
        <f>#REF!</f>
        <v>#REF!</v>
      </c>
      <c r="Q252" s="65" t="e">
        <f>#REF!</f>
        <v>#REF!</v>
      </c>
      <c r="R252" s="65" t="e">
        <f>#REF!</f>
        <v>#REF!</v>
      </c>
      <c r="S252" s="65" t="e">
        <f>#REF!</f>
        <v>#REF!</v>
      </c>
      <c r="T252" s="65" t="e">
        <f>#REF!</f>
        <v>#REF!</v>
      </c>
      <c r="U252" s="65" t="e">
        <f>#REF!</f>
        <v>#REF!</v>
      </c>
      <c r="V252" s="65" t="e">
        <f>#REF!</f>
        <v>#REF!</v>
      </c>
      <c r="W252" s="65" t="e">
        <f>#REF!</f>
        <v>#REF!</v>
      </c>
      <c r="X252" s="65" t="e">
        <f>#REF!</f>
        <v>#REF!</v>
      </c>
      <c r="Y252" s="65" t="e">
        <f>#REF!</f>
        <v>#REF!</v>
      </c>
      <c r="Z252" s="65" t="e">
        <f>#REF!</f>
        <v>#REF!</v>
      </c>
      <c r="AA252" s="65" t="e">
        <f>#REF!</f>
        <v>#REF!</v>
      </c>
      <c r="AB252" s="65" t="e">
        <f>#REF!</f>
        <v>#REF!</v>
      </c>
      <c r="AC252" s="76">
        <v>77.5</v>
      </c>
      <c r="AD252" s="106" t="e">
        <f t="shared" si="112"/>
        <v>#REF!</v>
      </c>
      <c r="AE252" s="91">
        <v>5.44</v>
      </c>
      <c r="AF252" s="88">
        <v>5.8250000000000002</v>
      </c>
      <c r="AG252" s="89" t="e">
        <f t="shared" si="113"/>
        <v>#REF!</v>
      </c>
      <c r="AH252" s="36" t="e">
        <f t="shared" si="114"/>
        <v>#REF!</v>
      </c>
      <c r="AI252" s="36">
        <f>VLOOKUP(A252,'base vis'!C:I,7,0)</f>
        <v>0</v>
      </c>
      <c r="AJ252" s="36">
        <f>VLOOKUP($A252,'base vis'!C:J,8,0)</f>
        <v>0</v>
      </c>
      <c r="AK252" s="36">
        <f>VLOOKUP($A252,'base vis'!C:K,9,0)</f>
        <v>0</v>
      </c>
      <c r="AL252" s="36">
        <f>VLOOKUP($A252,'base vis'!C:L,10,0)</f>
        <v>1</v>
      </c>
      <c r="AM252" s="36">
        <f>VLOOKUP($A252,'base vis'!C:M,11,0)</f>
        <v>3</v>
      </c>
      <c r="AN252" s="36">
        <f>VLOOKUP($A252,'base vis'!C:N,12,0)</f>
        <v>1</v>
      </c>
      <c r="AO252" s="36">
        <f>VLOOKUP($A252,'base vis'!C:O,13,0)</f>
        <v>0</v>
      </c>
      <c r="AP252" s="36">
        <f>VLOOKUP($A252,'base vis'!C:P,14,0)</f>
        <v>0</v>
      </c>
      <c r="AQ252" s="36">
        <f>VLOOKUP($A252,'base vis'!C:Q,15,0)</f>
        <v>0</v>
      </c>
      <c r="AR252" s="36">
        <f>VLOOKUP($A252,'base vis'!C:R,16,0)</f>
        <v>0</v>
      </c>
      <c r="AS252" s="36">
        <f>VLOOKUP($A252,'base vis'!C:S,17,0)</f>
        <v>0</v>
      </c>
      <c r="AT252" s="36">
        <f>VLOOKUP($A252,'base vis'!C:T,18,0)</f>
        <v>0</v>
      </c>
      <c r="AU252" s="36">
        <f>VLOOKUP($A252,'base vis'!C:U,19,0)</f>
        <v>0</v>
      </c>
      <c r="AV252" s="36">
        <f>VLOOKUP($A252,'base vis'!C:V,20,0)</f>
        <v>0</v>
      </c>
      <c r="AW252" s="36">
        <f>VLOOKUP($A252,'base vis'!C:W,21,0)</f>
        <v>0</v>
      </c>
      <c r="AX252" s="36">
        <f>VLOOKUP($A252,'base vis'!C:X,22,0)</f>
        <v>0</v>
      </c>
      <c r="AY252" s="36">
        <f>VLOOKUP($A252,'base vis'!C:Y,23,0)</f>
        <v>0</v>
      </c>
      <c r="AZ252" s="36">
        <f>VLOOKUP($A252,'base vis'!C:E,3,0)</f>
        <v>0</v>
      </c>
      <c r="BA252" s="36">
        <f>VLOOKUP($A252,'base vis'!C:F,4,0)</f>
        <v>5</v>
      </c>
      <c r="BB252" s="36">
        <f>VLOOKUP($A252,'base vis'!C:G,5,0)</f>
        <v>0</v>
      </c>
      <c r="BC252" s="36">
        <f>VLOOKUP($A252,'base vis'!C:H,6,0)</f>
        <v>0</v>
      </c>
      <c r="BD252" s="36" t="e">
        <f t="shared" si="115"/>
        <v>#REF!</v>
      </c>
      <c r="BE252" s="36" t="e">
        <f t="shared" si="88"/>
        <v>#REF!</v>
      </c>
      <c r="BF252" s="36" t="e">
        <f t="shared" si="89"/>
        <v>#REF!</v>
      </c>
      <c r="BG252" s="36" t="e">
        <f t="shared" si="90"/>
        <v>#REF!</v>
      </c>
      <c r="BH252" s="36" t="e">
        <f t="shared" si="91"/>
        <v>#REF!</v>
      </c>
      <c r="BI252" s="36" t="e">
        <f t="shared" si="92"/>
        <v>#REF!</v>
      </c>
      <c r="BJ252" s="36" t="e">
        <f t="shared" si="93"/>
        <v>#REF!</v>
      </c>
      <c r="BK252" s="36" t="e">
        <f t="shared" si="94"/>
        <v>#REF!</v>
      </c>
      <c r="BL252" s="36" t="e">
        <f t="shared" si="95"/>
        <v>#REF!</v>
      </c>
      <c r="BM252" s="36" t="e">
        <f t="shared" si="96"/>
        <v>#REF!</v>
      </c>
      <c r="BN252" s="36" t="e">
        <f t="shared" si="97"/>
        <v>#REF!</v>
      </c>
      <c r="BO252" s="36" t="e">
        <f t="shared" si="98"/>
        <v>#REF!</v>
      </c>
      <c r="BP252" s="36" t="e">
        <f t="shared" si="99"/>
        <v>#REF!</v>
      </c>
      <c r="BQ252" s="36" t="e">
        <f t="shared" si="100"/>
        <v>#REF!</v>
      </c>
      <c r="BR252" s="36" t="e">
        <f t="shared" si="101"/>
        <v>#REF!</v>
      </c>
      <c r="BS252" s="36" t="e">
        <f t="shared" si="102"/>
        <v>#REF!</v>
      </c>
      <c r="BT252" s="36" t="e">
        <f t="shared" si="103"/>
        <v>#REF!</v>
      </c>
      <c r="BU252" s="36" t="e">
        <f t="shared" si="104"/>
        <v>#REF!</v>
      </c>
      <c r="BV252" s="36" t="e">
        <f t="shared" si="105"/>
        <v>#REF!</v>
      </c>
      <c r="BW252" s="36" t="e">
        <f t="shared" si="106"/>
        <v>#REF!</v>
      </c>
      <c r="BX252" s="36" t="e">
        <f t="shared" si="107"/>
        <v>#REF!</v>
      </c>
    </row>
    <row r="253" spans="1:76" s="36" customFormat="1" ht="13.95" customHeight="1" thickBot="1">
      <c r="A253" s="81" t="s">
        <v>1421</v>
      </c>
      <c r="B253" s="26">
        <v>5</v>
      </c>
      <c r="C253" s="61" t="s">
        <v>211</v>
      </c>
      <c r="D253" s="62" t="s">
        <v>111</v>
      </c>
      <c r="E253" s="62"/>
      <c r="F253" s="72"/>
      <c r="G253" s="72"/>
      <c r="H253" s="72"/>
      <c r="I253" s="72"/>
      <c r="J253" s="72">
        <v>5</v>
      </c>
      <c r="K253" s="72"/>
      <c r="L253" s="126"/>
      <c r="M253" s="65" t="e">
        <f>#REF!</f>
        <v>#REF!</v>
      </c>
      <c r="N253" s="65" t="e">
        <f>#REF!</f>
        <v>#REF!</v>
      </c>
      <c r="O253" s="65" t="e">
        <f>#REF!</f>
        <v>#REF!</v>
      </c>
      <c r="P253" s="65" t="e">
        <f>#REF!</f>
        <v>#REF!</v>
      </c>
      <c r="Q253" s="65" t="e">
        <f>#REF!</f>
        <v>#REF!</v>
      </c>
      <c r="R253" s="65" t="e">
        <f>#REF!</f>
        <v>#REF!</v>
      </c>
      <c r="S253" s="65" t="e">
        <f>#REF!</f>
        <v>#REF!</v>
      </c>
      <c r="T253" s="65" t="e">
        <f>#REF!</f>
        <v>#REF!</v>
      </c>
      <c r="U253" s="65" t="e">
        <f>#REF!</f>
        <v>#REF!</v>
      </c>
      <c r="V253" s="65" t="e">
        <f>#REF!</f>
        <v>#REF!</v>
      </c>
      <c r="W253" s="65" t="e">
        <f>#REF!</f>
        <v>#REF!</v>
      </c>
      <c r="X253" s="65" t="e">
        <f>#REF!</f>
        <v>#REF!</v>
      </c>
      <c r="Y253" s="65" t="e">
        <f>#REF!</f>
        <v>#REF!</v>
      </c>
      <c r="Z253" s="65" t="e">
        <f>#REF!</f>
        <v>#REF!</v>
      </c>
      <c r="AA253" s="65" t="e">
        <f>#REF!</f>
        <v>#REF!</v>
      </c>
      <c r="AB253" s="65" t="e">
        <f>#REF!</f>
        <v>#REF!</v>
      </c>
      <c r="AC253" s="76">
        <v>77.5</v>
      </c>
      <c r="AD253" s="106" t="e">
        <f t="shared" si="112"/>
        <v>#REF!</v>
      </c>
      <c r="AE253" s="91">
        <v>5.54</v>
      </c>
      <c r="AF253" s="88">
        <v>6.1</v>
      </c>
      <c r="AG253" s="89" t="e">
        <f t="shared" si="113"/>
        <v>#REF!</v>
      </c>
      <c r="AH253" s="36" t="e">
        <f t="shared" si="114"/>
        <v>#REF!</v>
      </c>
      <c r="AI253" s="36">
        <f>VLOOKUP(A253,'base vis'!C:I,7,0)</f>
        <v>0</v>
      </c>
      <c r="AJ253" s="36">
        <f>VLOOKUP($A253,'base vis'!C:J,8,0)</f>
        <v>0</v>
      </c>
      <c r="AK253" s="36">
        <f>VLOOKUP($A253,'base vis'!C:K,9,0)</f>
        <v>0</v>
      </c>
      <c r="AL253" s="36">
        <f>VLOOKUP($A253,'base vis'!C:L,10,0)</f>
        <v>3</v>
      </c>
      <c r="AM253" s="36">
        <f>VLOOKUP($A253,'base vis'!C:M,11,0)</f>
        <v>0</v>
      </c>
      <c r="AN253" s="36">
        <f>VLOOKUP($A253,'base vis'!C:N,12,0)</f>
        <v>2</v>
      </c>
      <c r="AO253" s="36">
        <f>VLOOKUP($A253,'base vis'!C:O,13,0)</f>
        <v>0</v>
      </c>
      <c r="AP253" s="36">
        <f>VLOOKUP($A253,'base vis'!C:P,14,0)</f>
        <v>0</v>
      </c>
      <c r="AQ253" s="36">
        <f>VLOOKUP($A253,'base vis'!C:Q,15,0)</f>
        <v>0</v>
      </c>
      <c r="AR253" s="36">
        <f>VLOOKUP($A253,'base vis'!C:R,16,0)</f>
        <v>0</v>
      </c>
      <c r="AS253" s="36">
        <f>VLOOKUP($A253,'base vis'!C:S,17,0)</f>
        <v>0</v>
      </c>
      <c r="AT253" s="36">
        <f>VLOOKUP($A253,'base vis'!C:T,18,0)</f>
        <v>0</v>
      </c>
      <c r="AU253" s="36">
        <f>VLOOKUP($A253,'base vis'!C:U,19,0)</f>
        <v>0</v>
      </c>
      <c r="AV253" s="36">
        <f>VLOOKUP($A253,'base vis'!C:V,20,0)</f>
        <v>0</v>
      </c>
      <c r="AW253" s="36">
        <f>VLOOKUP($A253,'base vis'!C:W,21,0)</f>
        <v>0</v>
      </c>
      <c r="AX253" s="36">
        <f>VLOOKUP($A253,'base vis'!C:X,22,0)</f>
        <v>0</v>
      </c>
      <c r="AY253" s="36">
        <f>VLOOKUP($A253,'base vis'!C:Y,23,0)</f>
        <v>0</v>
      </c>
      <c r="AZ253" s="36">
        <f>VLOOKUP($A253,'base vis'!C:E,3,0)</f>
        <v>0</v>
      </c>
      <c r="BA253" s="36">
        <f>VLOOKUP($A253,'base vis'!C:F,4,0)</f>
        <v>5</v>
      </c>
      <c r="BB253" s="36">
        <f>VLOOKUP($A253,'base vis'!C:G,5,0)</f>
        <v>0</v>
      </c>
      <c r="BC253" s="36">
        <f>VLOOKUP($A253,'base vis'!C:H,6,0)</f>
        <v>0</v>
      </c>
      <c r="BD253" s="36" t="e">
        <f t="shared" si="115"/>
        <v>#REF!</v>
      </c>
      <c r="BE253" s="36" t="e">
        <f t="shared" si="88"/>
        <v>#REF!</v>
      </c>
      <c r="BF253" s="36" t="e">
        <f t="shared" si="89"/>
        <v>#REF!</v>
      </c>
      <c r="BG253" s="36" t="e">
        <f t="shared" si="90"/>
        <v>#REF!</v>
      </c>
      <c r="BH253" s="36" t="e">
        <f t="shared" si="91"/>
        <v>#REF!</v>
      </c>
      <c r="BI253" s="36" t="e">
        <f t="shared" si="92"/>
        <v>#REF!</v>
      </c>
      <c r="BJ253" s="36" t="e">
        <f t="shared" si="93"/>
        <v>#REF!</v>
      </c>
      <c r="BK253" s="36" t="e">
        <f t="shared" si="94"/>
        <v>#REF!</v>
      </c>
      <c r="BL253" s="36" t="e">
        <f t="shared" si="95"/>
        <v>#REF!</v>
      </c>
      <c r="BM253" s="36" t="e">
        <f t="shared" si="96"/>
        <v>#REF!</v>
      </c>
      <c r="BN253" s="36" t="e">
        <f t="shared" si="97"/>
        <v>#REF!</v>
      </c>
      <c r="BO253" s="36" t="e">
        <f t="shared" si="98"/>
        <v>#REF!</v>
      </c>
      <c r="BP253" s="36" t="e">
        <f t="shared" si="99"/>
        <v>#REF!</v>
      </c>
      <c r="BQ253" s="36" t="e">
        <f t="shared" si="100"/>
        <v>#REF!</v>
      </c>
      <c r="BR253" s="36" t="e">
        <f t="shared" si="101"/>
        <v>#REF!</v>
      </c>
      <c r="BS253" s="36" t="e">
        <f t="shared" si="102"/>
        <v>#REF!</v>
      </c>
      <c r="BT253" s="36" t="e">
        <f t="shared" si="103"/>
        <v>#REF!</v>
      </c>
      <c r="BU253" s="36" t="e">
        <f t="shared" si="104"/>
        <v>#REF!</v>
      </c>
      <c r="BV253" s="36" t="e">
        <f t="shared" si="105"/>
        <v>#REF!</v>
      </c>
      <c r="BW253" s="36" t="e">
        <f t="shared" si="106"/>
        <v>#REF!</v>
      </c>
      <c r="BX253" s="36" t="e">
        <f t="shared" si="107"/>
        <v>#REF!</v>
      </c>
    </row>
    <row r="254" spans="1:76" s="36" customFormat="1" ht="13.95" customHeight="1" thickBot="1">
      <c r="A254" s="81" t="s">
        <v>1422</v>
      </c>
      <c r="B254" s="26">
        <v>5</v>
      </c>
      <c r="C254" s="61" t="s">
        <v>211</v>
      </c>
      <c r="D254" s="62" t="s">
        <v>111</v>
      </c>
      <c r="E254" s="62"/>
      <c r="F254" s="72"/>
      <c r="G254" s="72"/>
      <c r="H254" s="72"/>
      <c r="I254" s="72"/>
      <c r="J254" s="72">
        <v>5</v>
      </c>
      <c r="K254" s="72"/>
      <c r="L254" s="126"/>
      <c r="M254" s="65" t="e">
        <f>#REF!</f>
        <v>#REF!</v>
      </c>
      <c r="N254" s="65" t="e">
        <f>#REF!</f>
        <v>#REF!</v>
      </c>
      <c r="O254" s="65" t="e">
        <f>#REF!</f>
        <v>#REF!</v>
      </c>
      <c r="P254" s="65" t="e">
        <f>#REF!</f>
        <v>#REF!</v>
      </c>
      <c r="Q254" s="65" t="e">
        <f>#REF!</f>
        <v>#REF!</v>
      </c>
      <c r="R254" s="65" t="e">
        <f>#REF!</f>
        <v>#REF!</v>
      </c>
      <c r="S254" s="65" t="e">
        <f>#REF!</f>
        <v>#REF!</v>
      </c>
      <c r="T254" s="65" t="e">
        <f>#REF!</f>
        <v>#REF!</v>
      </c>
      <c r="U254" s="65" t="e">
        <f>#REF!</f>
        <v>#REF!</v>
      </c>
      <c r="V254" s="65" t="e">
        <f>#REF!</f>
        <v>#REF!</v>
      </c>
      <c r="W254" s="65" t="e">
        <f>#REF!</f>
        <v>#REF!</v>
      </c>
      <c r="X254" s="65" t="e">
        <f>#REF!</f>
        <v>#REF!</v>
      </c>
      <c r="Y254" s="65" t="e">
        <f>#REF!</f>
        <v>#REF!</v>
      </c>
      <c r="Z254" s="65" t="e">
        <f>#REF!</f>
        <v>#REF!</v>
      </c>
      <c r="AA254" s="65" t="e">
        <f>#REF!</f>
        <v>#REF!</v>
      </c>
      <c r="AB254" s="65" t="e">
        <f>#REF!</f>
        <v>#REF!</v>
      </c>
      <c r="AC254" s="76">
        <v>77.5</v>
      </c>
      <c r="AD254" s="106" t="e">
        <f t="shared" si="112"/>
        <v>#REF!</v>
      </c>
      <c r="AE254" s="91">
        <v>5.56</v>
      </c>
      <c r="AF254" s="88">
        <v>6.1</v>
      </c>
      <c r="AG254" s="89" t="e">
        <f t="shared" si="113"/>
        <v>#REF!</v>
      </c>
      <c r="AH254" s="36" t="e">
        <f t="shared" si="114"/>
        <v>#REF!</v>
      </c>
      <c r="AI254" s="36">
        <f>VLOOKUP(A254,'base vis'!C:I,7,0)</f>
        <v>0</v>
      </c>
      <c r="AJ254" s="36">
        <f>VLOOKUP($A254,'base vis'!C:J,8,0)</f>
        <v>0</v>
      </c>
      <c r="AK254" s="36">
        <f>VLOOKUP($A254,'base vis'!C:K,9,0)</f>
        <v>0</v>
      </c>
      <c r="AL254" s="36">
        <f>VLOOKUP($A254,'base vis'!C:L,10,0)</f>
        <v>0</v>
      </c>
      <c r="AM254" s="36">
        <f>VLOOKUP($A254,'base vis'!C:M,11,0)</f>
        <v>4</v>
      </c>
      <c r="AN254" s="36">
        <f>VLOOKUP($A254,'base vis'!C:N,12,0)</f>
        <v>1</v>
      </c>
      <c r="AO254" s="36">
        <f>VLOOKUP($A254,'base vis'!C:O,13,0)</f>
        <v>0</v>
      </c>
      <c r="AP254" s="36">
        <f>VLOOKUP($A254,'base vis'!C:P,14,0)</f>
        <v>0</v>
      </c>
      <c r="AQ254" s="36">
        <f>VLOOKUP($A254,'base vis'!C:Q,15,0)</f>
        <v>0</v>
      </c>
      <c r="AR254" s="36">
        <f>VLOOKUP($A254,'base vis'!C:R,16,0)</f>
        <v>0</v>
      </c>
      <c r="AS254" s="36">
        <f>VLOOKUP($A254,'base vis'!C:S,17,0)</f>
        <v>0</v>
      </c>
      <c r="AT254" s="36">
        <f>VLOOKUP($A254,'base vis'!C:T,18,0)</f>
        <v>0</v>
      </c>
      <c r="AU254" s="36">
        <f>VLOOKUP($A254,'base vis'!C:U,19,0)</f>
        <v>0</v>
      </c>
      <c r="AV254" s="36">
        <f>VLOOKUP($A254,'base vis'!C:V,20,0)</f>
        <v>0</v>
      </c>
      <c r="AW254" s="36">
        <f>VLOOKUP($A254,'base vis'!C:W,21,0)</f>
        <v>0</v>
      </c>
      <c r="AX254" s="36">
        <f>VLOOKUP($A254,'base vis'!C:X,22,0)</f>
        <v>0</v>
      </c>
      <c r="AY254" s="36">
        <f>VLOOKUP($A254,'base vis'!C:Y,23,0)</f>
        <v>0</v>
      </c>
      <c r="AZ254" s="36">
        <f>VLOOKUP($A254,'base vis'!C:E,3,0)</f>
        <v>0</v>
      </c>
      <c r="BA254" s="36">
        <f>VLOOKUP($A254,'base vis'!C:F,4,0)</f>
        <v>5</v>
      </c>
      <c r="BB254" s="36">
        <f>VLOOKUP($A254,'base vis'!C:G,5,0)</f>
        <v>0</v>
      </c>
      <c r="BC254" s="36">
        <f>VLOOKUP($A254,'base vis'!C:H,6,0)</f>
        <v>0</v>
      </c>
      <c r="BD254" s="36" t="e">
        <f t="shared" si="115"/>
        <v>#REF!</v>
      </c>
      <c r="BE254" s="36" t="e">
        <f t="shared" ref="BE254:BE317" si="116">IF($AH254&gt;0,$AH254*AJ254,0)</f>
        <v>#REF!</v>
      </c>
      <c r="BF254" s="36" t="e">
        <f t="shared" ref="BF254:BF317" si="117">IF($AH254&gt;0,$AH254*AK254,0)</f>
        <v>#REF!</v>
      </c>
      <c r="BG254" s="36" t="e">
        <f t="shared" ref="BG254:BG317" si="118">IF($AH254&gt;0,$AH254*AL254,0)</f>
        <v>#REF!</v>
      </c>
      <c r="BH254" s="36" t="e">
        <f t="shared" ref="BH254:BH317" si="119">IF($AH254&gt;0,$AH254*AM254,0)</f>
        <v>#REF!</v>
      </c>
      <c r="BI254" s="36" t="e">
        <f t="shared" ref="BI254:BI317" si="120">IF($AH254&gt;0,$AH254*AN254,0)</f>
        <v>#REF!</v>
      </c>
      <c r="BJ254" s="36" t="e">
        <f t="shared" ref="BJ254:BJ317" si="121">IF($AH254&gt;0,$AH254*AO254,0)</f>
        <v>#REF!</v>
      </c>
      <c r="BK254" s="36" t="e">
        <f t="shared" ref="BK254:BK317" si="122">IF($AH254&gt;0,$AH254*AP254,0)</f>
        <v>#REF!</v>
      </c>
      <c r="BL254" s="36" t="e">
        <f t="shared" ref="BL254:BL317" si="123">IF($AH254&gt;0,$AH254*AQ254,0)</f>
        <v>#REF!</v>
      </c>
      <c r="BM254" s="36" t="e">
        <f t="shared" ref="BM254:BM317" si="124">IF($AH254&gt;0,$AH254*AR254,0)</f>
        <v>#REF!</v>
      </c>
      <c r="BN254" s="36" t="e">
        <f t="shared" ref="BN254:BN317" si="125">IF($AH254&gt;0,$AH254*AS254,0)</f>
        <v>#REF!</v>
      </c>
      <c r="BO254" s="36" t="e">
        <f t="shared" ref="BO254:BO317" si="126">IF($AH254&gt;0,$AH254*AT254,0)</f>
        <v>#REF!</v>
      </c>
      <c r="BP254" s="36" t="e">
        <f t="shared" ref="BP254:BP317" si="127">IF($AH254&gt;0,$AH254*AU254,0)</f>
        <v>#REF!</v>
      </c>
      <c r="BQ254" s="36" t="e">
        <f t="shared" ref="BQ254:BQ317" si="128">IF($AH254&gt;0,$AH254*AV254,0)</f>
        <v>#REF!</v>
      </c>
      <c r="BR254" s="36" t="e">
        <f t="shared" ref="BR254:BR317" si="129">IF($AH254&gt;0,$AH254*AW254,0)</f>
        <v>#REF!</v>
      </c>
      <c r="BS254" s="36" t="e">
        <f t="shared" ref="BS254:BS317" si="130">IF($AH254&gt;0,$AH254*AX254,0)</f>
        <v>#REF!</v>
      </c>
      <c r="BT254" s="36" t="e">
        <f t="shared" ref="BT254:BT317" si="131">IF($AH254&gt;0,$AH254*AY254,0)</f>
        <v>#REF!</v>
      </c>
      <c r="BU254" s="36" t="e">
        <f t="shared" ref="BU254:BU317" si="132">IF($AH254&gt;0,$AH254*AZ254,0)</f>
        <v>#REF!</v>
      </c>
      <c r="BV254" s="36" t="e">
        <f t="shared" ref="BV254:BV317" si="133">IF($AH254&gt;0,$AH254*BA254,0)</f>
        <v>#REF!</v>
      </c>
      <c r="BW254" s="36" t="e">
        <f t="shared" ref="BW254:BW317" si="134">IF($AH254&gt;0,$AH254*BB254,0)</f>
        <v>#REF!</v>
      </c>
      <c r="BX254" s="36" t="e">
        <f t="shared" ref="BX254:BX317" si="135">IF($AH254&gt;0,$AH254*BC254,0)</f>
        <v>#REF!</v>
      </c>
    </row>
    <row r="255" spans="1:76" s="36" customFormat="1" ht="13.95" customHeight="1" thickBot="1">
      <c r="A255" s="81" t="s">
        <v>337</v>
      </c>
      <c r="B255" s="26">
        <v>5</v>
      </c>
      <c r="C255" s="61" t="s">
        <v>229</v>
      </c>
      <c r="D255" s="62" t="s">
        <v>111</v>
      </c>
      <c r="E255" s="62"/>
      <c r="F255" s="72"/>
      <c r="G255" s="72"/>
      <c r="H255" s="72"/>
      <c r="I255" s="72"/>
      <c r="J255" s="72"/>
      <c r="K255" s="72">
        <v>5</v>
      </c>
      <c r="L255" s="126"/>
      <c r="M255" s="65" t="e">
        <f>#REF!</f>
        <v>#REF!</v>
      </c>
      <c r="N255" s="65" t="e">
        <f>#REF!</f>
        <v>#REF!</v>
      </c>
      <c r="O255" s="65" t="e">
        <f>#REF!</f>
        <v>#REF!</v>
      </c>
      <c r="P255" s="65" t="e">
        <f>#REF!</f>
        <v>#REF!</v>
      </c>
      <c r="Q255" s="65" t="e">
        <f>#REF!</f>
        <v>#REF!</v>
      </c>
      <c r="R255" s="65" t="e">
        <f>#REF!</f>
        <v>#REF!</v>
      </c>
      <c r="S255" s="65" t="e">
        <f>#REF!</f>
        <v>#REF!</v>
      </c>
      <c r="T255" s="65" t="e">
        <f>#REF!</f>
        <v>#REF!</v>
      </c>
      <c r="U255" s="65" t="e">
        <f>#REF!</f>
        <v>#REF!</v>
      </c>
      <c r="V255" s="65" t="e">
        <f>#REF!</f>
        <v>#REF!</v>
      </c>
      <c r="W255" s="65" t="e">
        <f>#REF!</f>
        <v>#REF!</v>
      </c>
      <c r="X255" s="65" t="e">
        <f>#REF!</f>
        <v>#REF!</v>
      </c>
      <c r="Y255" s="65" t="e">
        <f>#REF!</f>
        <v>#REF!</v>
      </c>
      <c r="Z255" s="65" t="e">
        <f>#REF!</f>
        <v>#REF!</v>
      </c>
      <c r="AA255" s="65" t="e">
        <f>#REF!</f>
        <v>#REF!</v>
      </c>
      <c r="AB255" s="65" t="e">
        <f>#REF!</f>
        <v>#REF!</v>
      </c>
      <c r="AC255" s="76">
        <v>90</v>
      </c>
      <c r="AD255" s="106" t="e">
        <f t="shared" si="112"/>
        <v>#REF!</v>
      </c>
      <c r="AE255" s="91">
        <v>8.64</v>
      </c>
      <c r="AF255" s="88">
        <v>9.41</v>
      </c>
      <c r="AG255" s="89" t="e">
        <f t="shared" si="113"/>
        <v>#REF!</v>
      </c>
      <c r="AH255" s="36" t="e">
        <f t="shared" si="114"/>
        <v>#REF!</v>
      </c>
      <c r="AI255" s="36">
        <f>VLOOKUP(A255,'base vis'!C:I,7,0)</f>
        <v>0</v>
      </c>
      <c r="AJ255" s="36">
        <f>VLOOKUP($A255,'base vis'!C:J,8,0)</f>
        <v>0</v>
      </c>
      <c r="AK255" s="36">
        <f>VLOOKUP($A255,'base vis'!C:K,9,0)</f>
        <v>0</v>
      </c>
      <c r="AL255" s="36">
        <f>VLOOKUP($A255,'base vis'!C:L,10,0)</f>
        <v>1</v>
      </c>
      <c r="AM255" s="36">
        <f>VLOOKUP($A255,'base vis'!C:M,11,0)</f>
        <v>3</v>
      </c>
      <c r="AN255" s="36">
        <f>VLOOKUP($A255,'base vis'!C:N,12,0)</f>
        <v>1</v>
      </c>
      <c r="AO255" s="36">
        <f>VLOOKUP($A255,'base vis'!C:O,13,0)</f>
        <v>0</v>
      </c>
      <c r="AP255" s="36">
        <f>VLOOKUP($A255,'base vis'!C:P,14,0)</f>
        <v>0</v>
      </c>
      <c r="AQ255" s="36">
        <f>VLOOKUP($A255,'base vis'!C:Q,15,0)</f>
        <v>0</v>
      </c>
      <c r="AR255" s="36">
        <f>VLOOKUP($A255,'base vis'!C:R,16,0)</f>
        <v>0</v>
      </c>
      <c r="AS255" s="36">
        <f>VLOOKUP($A255,'base vis'!C:S,17,0)</f>
        <v>0</v>
      </c>
      <c r="AT255" s="36">
        <f>VLOOKUP($A255,'base vis'!C:T,18,0)</f>
        <v>0</v>
      </c>
      <c r="AU255" s="36">
        <f>VLOOKUP($A255,'base vis'!C:U,19,0)</f>
        <v>0</v>
      </c>
      <c r="AV255" s="36">
        <f>VLOOKUP($A255,'base vis'!C:V,20,0)</f>
        <v>0</v>
      </c>
      <c r="AW255" s="36">
        <f>VLOOKUP($A255,'base vis'!C:W,21,0)</f>
        <v>0</v>
      </c>
      <c r="AX255" s="36">
        <f>VLOOKUP($A255,'base vis'!C:X,22,0)</f>
        <v>0</v>
      </c>
      <c r="AY255" s="36">
        <f>VLOOKUP($A255,'base vis'!C:Y,23,0)</f>
        <v>0</v>
      </c>
      <c r="AZ255" s="36">
        <f>VLOOKUP($A255,'base vis'!C:E,3,0)</f>
        <v>2</v>
      </c>
      <c r="BA255" s="36">
        <f>VLOOKUP($A255,'base vis'!C:F,4,0)</f>
        <v>0</v>
      </c>
      <c r="BB255" s="36">
        <f>VLOOKUP($A255,'base vis'!C:G,5,0)</f>
        <v>3</v>
      </c>
      <c r="BC255" s="36">
        <f>VLOOKUP($A255,'base vis'!C:H,6,0)</f>
        <v>0</v>
      </c>
      <c r="BD255" s="36" t="e">
        <f t="shared" si="115"/>
        <v>#REF!</v>
      </c>
      <c r="BE255" s="36" t="e">
        <f t="shared" si="116"/>
        <v>#REF!</v>
      </c>
      <c r="BF255" s="36" t="e">
        <f t="shared" si="117"/>
        <v>#REF!</v>
      </c>
      <c r="BG255" s="36" t="e">
        <f t="shared" si="118"/>
        <v>#REF!</v>
      </c>
      <c r="BH255" s="36" t="e">
        <f t="shared" si="119"/>
        <v>#REF!</v>
      </c>
      <c r="BI255" s="36" t="e">
        <f t="shared" si="120"/>
        <v>#REF!</v>
      </c>
      <c r="BJ255" s="36" t="e">
        <f t="shared" si="121"/>
        <v>#REF!</v>
      </c>
      <c r="BK255" s="36" t="e">
        <f t="shared" si="122"/>
        <v>#REF!</v>
      </c>
      <c r="BL255" s="36" t="e">
        <f t="shared" si="123"/>
        <v>#REF!</v>
      </c>
      <c r="BM255" s="36" t="e">
        <f t="shared" si="124"/>
        <v>#REF!</v>
      </c>
      <c r="BN255" s="36" t="e">
        <f t="shared" si="125"/>
        <v>#REF!</v>
      </c>
      <c r="BO255" s="36" t="e">
        <f t="shared" si="126"/>
        <v>#REF!</v>
      </c>
      <c r="BP255" s="36" t="e">
        <f t="shared" si="127"/>
        <v>#REF!</v>
      </c>
      <c r="BQ255" s="36" t="e">
        <f t="shared" si="128"/>
        <v>#REF!</v>
      </c>
      <c r="BR255" s="36" t="e">
        <f t="shared" si="129"/>
        <v>#REF!</v>
      </c>
      <c r="BS255" s="36" t="e">
        <f t="shared" si="130"/>
        <v>#REF!</v>
      </c>
      <c r="BT255" s="36" t="e">
        <f t="shared" si="131"/>
        <v>#REF!</v>
      </c>
      <c r="BU255" s="36" t="e">
        <f t="shared" si="132"/>
        <v>#REF!</v>
      </c>
      <c r="BV255" s="36" t="e">
        <f t="shared" si="133"/>
        <v>#REF!</v>
      </c>
      <c r="BW255" s="36" t="e">
        <f t="shared" si="134"/>
        <v>#REF!</v>
      </c>
      <c r="BX255" s="36" t="e">
        <f t="shared" si="135"/>
        <v>#REF!</v>
      </c>
    </row>
    <row r="256" spans="1:76" s="36" customFormat="1" ht="13.95" customHeight="1" thickBot="1">
      <c r="A256" s="81" t="s">
        <v>1423</v>
      </c>
      <c r="B256" s="26">
        <v>5</v>
      </c>
      <c r="C256" s="61" t="s">
        <v>229</v>
      </c>
      <c r="D256" s="62" t="s">
        <v>111</v>
      </c>
      <c r="E256" s="62"/>
      <c r="F256" s="72"/>
      <c r="G256" s="72"/>
      <c r="H256" s="72"/>
      <c r="I256" s="72"/>
      <c r="J256" s="72"/>
      <c r="K256" s="72">
        <v>5</v>
      </c>
      <c r="L256" s="126"/>
      <c r="M256" s="65" t="e">
        <f>#REF!</f>
        <v>#REF!</v>
      </c>
      <c r="N256" s="65" t="e">
        <f>#REF!</f>
        <v>#REF!</v>
      </c>
      <c r="O256" s="65" t="e">
        <f>#REF!</f>
        <v>#REF!</v>
      </c>
      <c r="P256" s="65" t="e">
        <f>#REF!</f>
        <v>#REF!</v>
      </c>
      <c r="Q256" s="65" t="e">
        <f>#REF!</f>
        <v>#REF!</v>
      </c>
      <c r="R256" s="65" t="e">
        <f>#REF!</f>
        <v>#REF!</v>
      </c>
      <c r="S256" s="65" t="e">
        <f>#REF!</f>
        <v>#REF!</v>
      </c>
      <c r="T256" s="65" t="e">
        <f>#REF!</f>
        <v>#REF!</v>
      </c>
      <c r="U256" s="65" t="e">
        <f>#REF!</f>
        <v>#REF!</v>
      </c>
      <c r="V256" s="65" t="e">
        <f>#REF!</f>
        <v>#REF!</v>
      </c>
      <c r="W256" s="65" t="e">
        <f>#REF!</f>
        <v>#REF!</v>
      </c>
      <c r="X256" s="65" t="e">
        <f>#REF!</f>
        <v>#REF!</v>
      </c>
      <c r="Y256" s="65" t="e">
        <f>#REF!</f>
        <v>#REF!</v>
      </c>
      <c r="Z256" s="65" t="e">
        <f>#REF!</f>
        <v>#REF!</v>
      </c>
      <c r="AA256" s="65" t="e">
        <f>#REF!</f>
        <v>#REF!</v>
      </c>
      <c r="AB256" s="65" t="e">
        <f>#REF!</f>
        <v>#REF!</v>
      </c>
      <c r="AC256" s="76">
        <v>95</v>
      </c>
      <c r="AD256" s="106" t="e">
        <f t="shared" si="112"/>
        <v>#REF!</v>
      </c>
      <c r="AE256" s="91">
        <v>8</v>
      </c>
      <c r="AF256" s="88">
        <v>8.5</v>
      </c>
      <c r="AG256" s="89" t="e">
        <f t="shared" si="113"/>
        <v>#REF!</v>
      </c>
      <c r="AH256" s="36" t="e">
        <f t="shared" si="114"/>
        <v>#REF!</v>
      </c>
      <c r="AI256" s="36">
        <f>VLOOKUP(A256,'base vis'!C:I,7,0)</f>
        <v>0</v>
      </c>
      <c r="AJ256" s="36">
        <f>VLOOKUP($A256,'base vis'!C:J,8,0)</f>
        <v>0</v>
      </c>
      <c r="AK256" s="36">
        <f>VLOOKUP($A256,'base vis'!C:K,9,0)</f>
        <v>0</v>
      </c>
      <c r="AL256" s="36">
        <f>VLOOKUP($A256,'base vis'!C:L,10,0)</f>
        <v>0</v>
      </c>
      <c r="AM256" s="36">
        <f>VLOOKUP($A256,'base vis'!C:M,11,0)</f>
        <v>1</v>
      </c>
      <c r="AN256" s="36">
        <f>VLOOKUP($A256,'base vis'!C:N,12,0)</f>
        <v>3</v>
      </c>
      <c r="AO256" s="36">
        <f>VLOOKUP($A256,'base vis'!C:O,13,0)</f>
        <v>0</v>
      </c>
      <c r="AP256" s="36">
        <f>VLOOKUP($A256,'base vis'!C:P,14,0)</f>
        <v>1</v>
      </c>
      <c r="AQ256" s="36">
        <f>VLOOKUP($A256,'base vis'!C:Q,15,0)</f>
        <v>0</v>
      </c>
      <c r="AR256" s="36">
        <f>VLOOKUP($A256,'base vis'!C:R,16,0)</f>
        <v>0</v>
      </c>
      <c r="AS256" s="36">
        <f>VLOOKUP($A256,'base vis'!C:S,17,0)</f>
        <v>0</v>
      </c>
      <c r="AT256" s="36">
        <f>VLOOKUP($A256,'base vis'!C:T,18,0)</f>
        <v>0</v>
      </c>
      <c r="AU256" s="36">
        <f>VLOOKUP($A256,'base vis'!C:U,19,0)</f>
        <v>0</v>
      </c>
      <c r="AV256" s="36">
        <f>VLOOKUP($A256,'base vis'!C:V,20,0)</f>
        <v>0</v>
      </c>
      <c r="AW256" s="36">
        <f>VLOOKUP($A256,'base vis'!C:W,21,0)</f>
        <v>0</v>
      </c>
      <c r="AX256" s="36">
        <f>VLOOKUP($A256,'base vis'!C:X,22,0)</f>
        <v>0</v>
      </c>
      <c r="AY256" s="36">
        <f>VLOOKUP($A256,'base vis'!C:Y,23,0)</f>
        <v>0</v>
      </c>
      <c r="AZ256" s="36">
        <f>VLOOKUP($A256,'base vis'!C:E,3,0)</f>
        <v>0</v>
      </c>
      <c r="BA256" s="36">
        <f>VLOOKUP($A256,'base vis'!C:F,4,0)</f>
        <v>14</v>
      </c>
      <c r="BB256" s="36">
        <f>VLOOKUP($A256,'base vis'!C:G,5,0)</f>
        <v>0</v>
      </c>
      <c r="BC256" s="36">
        <f>VLOOKUP($A256,'base vis'!C:H,6,0)</f>
        <v>0</v>
      </c>
      <c r="BD256" s="36" t="e">
        <f t="shared" si="115"/>
        <v>#REF!</v>
      </c>
      <c r="BE256" s="36" t="e">
        <f t="shared" si="116"/>
        <v>#REF!</v>
      </c>
      <c r="BF256" s="36" t="e">
        <f t="shared" si="117"/>
        <v>#REF!</v>
      </c>
      <c r="BG256" s="36" t="e">
        <f t="shared" si="118"/>
        <v>#REF!</v>
      </c>
      <c r="BH256" s="36" t="e">
        <f t="shared" si="119"/>
        <v>#REF!</v>
      </c>
      <c r="BI256" s="36" t="e">
        <f t="shared" si="120"/>
        <v>#REF!</v>
      </c>
      <c r="BJ256" s="36" t="e">
        <f t="shared" si="121"/>
        <v>#REF!</v>
      </c>
      <c r="BK256" s="36" t="e">
        <f t="shared" si="122"/>
        <v>#REF!</v>
      </c>
      <c r="BL256" s="36" t="e">
        <f t="shared" si="123"/>
        <v>#REF!</v>
      </c>
      <c r="BM256" s="36" t="e">
        <f t="shared" si="124"/>
        <v>#REF!</v>
      </c>
      <c r="BN256" s="36" t="e">
        <f t="shared" si="125"/>
        <v>#REF!</v>
      </c>
      <c r="BO256" s="36" t="e">
        <f t="shared" si="126"/>
        <v>#REF!</v>
      </c>
      <c r="BP256" s="36" t="e">
        <f t="shared" si="127"/>
        <v>#REF!</v>
      </c>
      <c r="BQ256" s="36" t="e">
        <f t="shared" si="128"/>
        <v>#REF!</v>
      </c>
      <c r="BR256" s="36" t="e">
        <f t="shared" si="129"/>
        <v>#REF!</v>
      </c>
      <c r="BS256" s="36" t="e">
        <f t="shared" si="130"/>
        <v>#REF!</v>
      </c>
      <c r="BT256" s="36" t="e">
        <f t="shared" si="131"/>
        <v>#REF!</v>
      </c>
      <c r="BU256" s="36" t="e">
        <f t="shared" si="132"/>
        <v>#REF!</v>
      </c>
      <c r="BV256" s="36" t="e">
        <f t="shared" si="133"/>
        <v>#REF!</v>
      </c>
      <c r="BW256" s="36" t="e">
        <f t="shared" si="134"/>
        <v>#REF!</v>
      </c>
      <c r="BX256" s="36" t="e">
        <f t="shared" si="135"/>
        <v>#REF!</v>
      </c>
    </row>
    <row r="257" spans="1:76" s="36" customFormat="1" ht="13.95" customHeight="1" thickBot="1">
      <c r="A257" s="81" t="s">
        <v>230</v>
      </c>
      <c r="B257" s="26">
        <v>1</v>
      </c>
      <c r="C257" s="61" t="s">
        <v>94</v>
      </c>
      <c r="D257" s="62" t="s">
        <v>111</v>
      </c>
      <c r="E257" s="62"/>
      <c r="F257" s="72"/>
      <c r="G257" s="72"/>
      <c r="H257" s="72"/>
      <c r="I257" s="72"/>
      <c r="J257" s="72"/>
      <c r="K257" s="72"/>
      <c r="L257" s="126">
        <v>1</v>
      </c>
      <c r="M257" s="65" t="e">
        <f>#REF!</f>
        <v>#REF!</v>
      </c>
      <c r="N257" s="65" t="e">
        <f>#REF!</f>
        <v>#REF!</v>
      </c>
      <c r="O257" s="65" t="e">
        <f>#REF!</f>
        <v>#REF!</v>
      </c>
      <c r="P257" s="65" t="e">
        <f>#REF!</f>
        <v>#REF!</v>
      </c>
      <c r="Q257" s="65" t="e">
        <f>#REF!</f>
        <v>#REF!</v>
      </c>
      <c r="R257" s="65" t="e">
        <f>#REF!</f>
        <v>#REF!</v>
      </c>
      <c r="S257" s="65" t="e">
        <f>#REF!</f>
        <v>#REF!</v>
      </c>
      <c r="T257" s="65" t="e">
        <f>#REF!</f>
        <v>#REF!</v>
      </c>
      <c r="U257" s="65" t="e">
        <f>#REF!</f>
        <v>#REF!</v>
      </c>
      <c r="V257" s="65" t="e">
        <f>#REF!</f>
        <v>#REF!</v>
      </c>
      <c r="W257" s="65" t="e">
        <f>#REF!</f>
        <v>#REF!</v>
      </c>
      <c r="X257" s="65" t="e">
        <f>#REF!</f>
        <v>#REF!</v>
      </c>
      <c r="Y257" s="65" t="e">
        <f>#REF!</f>
        <v>#REF!</v>
      </c>
      <c r="Z257" s="65" t="e">
        <f>#REF!</f>
        <v>#REF!</v>
      </c>
      <c r="AA257" s="65" t="e">
        <f>#REF!</f>
        <v>#REF!</v>
      </c>
      <c r="AB257" s="65" t="e">
        <f>#REF!</f>
        <v>#REF!</v>
      </c>
      <c r="AC257" s="76">
        <v>67.5</v>
      </c>
      <c r="AD257" s="106" t="e">
        <f t="shared" si="112"/>
        <v>#REF!</v>
      </c>
      <c r="AE257" s="91">
        <v>5.76</v>
      </c>
      <c r="AF257" s="88">
        <v>6.101</v>
      </c>
      <c r="AG257" s="89" t="e">
        <f t="shared" si="113"/>
        <v>#REF!</v>
      </c>
      <c r="AH257" s="36" t="e">
        <f t="shared" si="114"/>
        <v>#REF!</v>
      </c>
      <c r="AI257" s="36">
        <f>VLOOKUP(A257,'base vis'!C:I,7,0)</f>
        <v>0</v>
      </c>
      <c r="AJ257" s="36">
        <f>VLOOKUP($A257,'base vis'!C:J,8,0)</f>
        <v>0</v>
      </c>
      <c r="AK257" s="36">
        <f>VLOOKUP($A257,'base vis'!C:K,9,0)</f>
        <v>0</v>
      </c>
      <c r="AL257" s="36">
        <f>VLOOKUP($A257,'base vis'!C:L,10,0)</f>
        <v>0</v>
      </c>
      <c r="AM257" s="36">
        <f>VLOOKUP($A257,'base vis'!C:M,11,0)</f>
        <v>0</v>
      </c>
      <c r="AN257" s="36">
        <f>VLOOKUP($A257,'base vis'!C:N,12,0)</f>
        <v>0</v>
      </c>
      <c r="AO257" s="36">
        <f>VLOOKUP($A257,'base vis'!C:O,13,0)</f>
        <v>0</v>
      </c>
      <c r="AP257" s="36">
        <f>VLOOKUP($A257,'base vis'!C:P,14,0)</f>
        <v>0</v>
      </c>
      <c r="AQ257" s="36">
        <f>VLOOKUP($A257,'base vis'!C:Q,15,0)</f>
        <v>0</v>
      </c>
      <c r="AR257" s="36">
        <f>VLOOKUP($A257,'base vis'!C:R,16,0)</f>
        <v>0</v>
      </c>
      <c r="AS257" s="36">
        <f>VLOOKUP($A257,'base vis'!C:S,17,0)</f>
        <v>0</v>
      </c>
      <c r="AT257" s="36">
        <f>VLOOKUP($A257,'base vis'!C:T,18,0)</f>
        <v>0</v>
      </c>
      <c r="AU257" s="36">
        <f>VLOOKUP($A257,'base vis'!C:U,19,0)</f>
        <v>0</v>
      </c>
      <c r="AV257" s="36">
        <f>VLOOKUP($A257,'base vis'!C:V,20,0)</f>
        <v>0</v>
      </c>
      <c r="AW257" s="36">
        <f>VLOOKUP($A257,'base vis'!C:W,21,0)</f>
        <v>0</v>
      </c>
      <c r="AX257" s="36">
        <f>VLOOKUP($A257,'base vis'!C:X,22,0)</f>
        <v>0</v>
      </c>
      <c r="AY257" s="36">
        <f>VLOOKUP($A257,'base vis'!C:Y,23,0)</f>
        <v>0</v>
      </c>
      <c r="AZ257" s="36">
        <f>VLOOKUP($A257,'base vis'!C:E,3,0)</f>
        <v>0</v>
      </c>
      <c r="BA257" s="36">
        <f>VLOOKUP($A257,'base vis'!C:F,4,0)</f>
        <v>0</v>
      </c>
      <c r="BB257" s="36">
        <f>VLOOKUP($A257,'base vis'!C:G,5,0)</f>
        <v>0</v>
      </c>
      <c r="BC257" s="36">
        <f>VLOOKUP($A257,'base vis'!C:H,6,0)</f>
        <v>6</v>
      </c>
      <c r="BD257" s="36" t="e">
        <f t="shared" si="115"/>
        <v>#REF!</v>
      </c>
      <c r="BE257" s="36" t="e">
        <f t="shared" si="116"/>
        <v>#REF!</v>
      </c>
      <c r="BF257" s="36" t="e">
        <f t="shared" si="117"/>
        <v>#REF!</v>
      </c>
      <c r="BG257" s="36" t="e">
        <f t="shared" si="118"/>
        <v>#REF!</v>
      </c>
      <c r="BH257" s="36" t="e">
        <f t="shared" si="119"/>
        <v>#REF!</v>
      </c>
      <c r="BI257" s="36" t="e">
        <f t="shared" si="120"/>
        <v>#REF!</v>
      </c>
      <c r="BJ257" s="36" t="e">
        <f t="shared" si="121"/>
        <v>#REF!</v>
      </c>
      <c r="BK257" s="36" t="e">
        <f t="shared" si="122"/>
        <v>#REF!</v>
      </c>
      <c r="BL257" s="36" t="e">
        <f t="shared" si="123"/>
        <v>#REF!</v>
      </c>
      <c r="BM257" s="36" t="e">
        <f t="shared" si="124"/>
        <v>#REF!</v>
      </c>
      <c r="BN257" s="36" t="e">
        <f t="shared" si="125"/>
        <v>#REF!</v>
      </c>
      <c r="BO257" s="36" t="e">
        <f t="shared" si="126"/>
        <v>#REF!</v>
      </c>
      <c r="BP257" s="36" t="e">
        <f t="shared" si="127"/>
        <v>#REF!</v>
      </c>
      <c r="BQ257" s="36" t="e">
        <f t="shared" si="128"/>
        <v>#REF!</v>
      </c>
      <c r="BR257" s="36" t="e">
        <f t="shared" si="129"/>
        <v>#REF!</v>
      </c>
      <c r="BS257" s="36" t="e">
        <f t="shared" si="130"/>
        <v>#REF!</v>
      </c>
      <c r="BT257" s="36" t="e">
        <f t="shared" si="131"/>
        <v>#REF!</v>
      </c>
      <c r="BU257" s="36" t="e">
        <f t="shared" si="132"/>
        <v>#REF!</v>
      </c>
      <c r="BV257" s="36" t="e">
        <f t="shared" si="133"/>
        <v>#REF!</v>
      </c>
      <c r="BW257" s="36" t="e">
        <f t="shared" si="134"/>
        <v>#REF!</v>
      </c>
      <c r="BX257" s="36" t="e">
        <f t="shared" si="135"/>
        <v>#REF!</v>
      </c>
    </row>
    <row r="258" spans="1:76" s="36" customFormat="1" ht="13.95" customHeight="1" thickBot="1">
      <c r="A258" s="81" t="s">
        <v>231</v>
      </c>
      <c r="B258" s="26">
        <v>1</v>
      </c>
      <c r="C258" s="61" t="s">
        <v>94</v>
      </c>
      <c r="D258" s="62" t="s">
        <v>111</v>
      </c>
      <c r="E258" s="62"/>
      <c r="F258" s="72"/>
      <c r="G258" s="72"/>
      <c r="H258" s="72"/>
      <c r="I258" s="72"/>
      <c r="J258" s="72"/>
      <c r="K258" s="72"/>
      <c r="L258" s="126">
        <v>1</v>
      </c>
      <c r="M258" s="65" t="e">
        <f>#REF!</f>
        <v>#REF!</v>
      </c>
      <c r="N258" s="65" t="e">
        <f>#REF!</f>
        <v>#REF!</v>
      </c>
      <c r="O258" s="65" t="e">
        <f>#REF!</f>
        <v>#REF!</v>
      </c>
      <c r="P258" s="65" t="e">
        <f>#REF!</f>
        <v>#REF!</v>
      </c>
      <c r="Q258" s="65" t="e">
        <f>#REF!</f>
        <v>#REF!</v>
      </c>
      <c r="R258" s="65" t="e">
        <f>#REF!</f>
        <v>#REF!</v>
      </c>
      <c r="S258" s="65" t="e">
        <f>#REF!</f>
        <v>#REF!</v>
      </c>
      <c r="T258" s="65" t="e">
        <f>#REF!</f>
        <v>#REF!</v>
      </c>
      <c r="U258" s="65" t="e">
        <f>#REF!</f>
        <v>#REF!</v>
      </c>
      <c r="V258" s="65" t="e">
        <f>#REF!</f>
        <v>#REF!</v>
      </c>
      <c r="W258" s="65" t="e">
        <f>#REF!</f>
        <v>#REF!</v>
      </c>
      <c r="X258" s="65" t="e">
        <f>#REF!</f>
        <v>#REF!</v>
      </c>
      <c r="Y258" s="65" t="e">
        <f>#REF!</f>
        <v>#REF!</v>
      </c>
      <c r="Z258" s="65" t="e">
        <f>#REF!</f>
        <v>#REF!</v>
      </c>
      <c r="AA258" s="65" t="e">
        <f>#REF!</f>
        <v>#REF!</v>
      </c>
      <c r="AB258" s="65" t="e">
        <f>#REF!</f>
        <v>#REF!</v>
      </c>
      <c r="AC258" s="76">
        <v>72.5</v>
      </c>
      <c r="AD258" s="106" t="e">
        <f t="shared" si="112"/>
        <v>#REF!</v>
      </c>
      <c r="AE258" s="91">
        <v>7.24</v>
      </c>
      <c r="AF258" s="88">
        <v>7.8450000000000006</v>
      </c>
      <c r="AG258" s="89" t="e">
        <f t="shared" si="113"/>
        <v>#REF!</v>
      </c>
      <c r="AH258" s="36" t="e">
        <f t="shared" si="114"/>
        <v>#REF!</v>
      </c>
      <c r="AI258" s="36">
        <f>VLOOKUP(A258,'base vis'!C:I,7,0)</f>
        <v>0</v>
      </c>
      <c r="AJ258" s="36">
        <f>VLOOKUP($A258,'base vis'!C:J,8,0)</f>
        <v>0</v>
      </c>
      <c r="AK258" s="36">
        <f>VLOOKUP($A258,'base vis'!C:K,9,0)</f>
        <v>0</v>
      </c>
      <c r="AL258" s="36">
        <f>VLOOKUP($A258,'base vis'!C:L,10,0)</f>
        <v>0</v>
      </c>
      <c r="AM258" s="36">
        <f>VLOOKUP($A258,'base vis'!C:M,11,0)</f>
        <v>0</v>
      </c>
      <c r="AN258" s="36">
        <f>VLOOKUP($A258,'base vis'!C:N,12,0)</f>
        <v>0</v>
      </c>
      <c r="AO258" s="36">
        <f>VLOOKUP($A258,'base vis'!C:O,13,0)</f>
        <v>0</v>
      </c>
      <c r="AP258" s="36">
        <f>VLOOKUP($A258,'base vis'!C:P,14,0)</f>
        <v>0</v>
      </c>
      <c r="AQ258" s="36">
        <f>VLOOKUP($A258,'base vis'!C:Q,15,0)</f>
        <v>0</v>
      </c>
      <c r="AR258" s="36">
        <f>VLOOKUP($A258,'base vis'!C:R,16,0)</f>
        <v>0</v>
      </c>
      <c r="AS258" s="36">
        <f>VLOOKUP($A258,'base vis'!C:S,17,0)</f>
        <v>0</v>
      </c>
      <c r="AT258" s="36">
        <f>VLOOKUP($A258,'base vis'!C:T,18,0)</f>
        <v>0</v>
      </c>
      <c r="AU258" s="36">
        <f>VLOOKUP($A258,'base vis'!C:U,19,0)</f>
        <v>0</v>
      </c>
      <c r="AV258" s="36">
        <f>VLOOKUP($A258,'base vis'!C:V,20,0)</f>
        <v>0</v>
      </c>
      <c r="AW258" s="36">
        <f>VLOOKUP($A258,'base vis'!C:W,21,0)</f>
        <v>0</v>
      </c>
      <c r="AX258" s="36">
        <f>VLOOKUP($A258,'base vis'!C:X,22,0)</f>
        <v>0</v>
      </c>
      <c r="AY258" s="36">
        <f>VLOOKUP($A258,'base vis'!C:Y,23,0)</f>
        <v>0</v>
      </c>
      <c r="AZ258" s="36">
        <f>VLOOKUP($A258,'base vis'!C:E,3,0)</f>
        <v>0</v>
      </c>
      <c r="BA258" s="36">
        <f>VLOOKUP($A258,'base vis'!C:F,4,0)</f>
        <v>0</v>
      </c>
      <c r="BB258" s="36">
        <f>VLOOKUP($A258,'base vis'!C:G,5,0)</f>
        <v>0</v>
      </c>
      <c r="BC258" s="36">
        <f>VLOOKUP($A258,'base vis'!C:H,6,0)</f>
        <v>6</v>
      </c>
      <c r="BD258" s="36" t="e">
        <f t="shared" si="115"/>
        <v>#REF!</v>
      </c>
      <c r="BE258" s="36" t="e">
        <f t="shared" si="116"/>
        <v>#REF!</v>
      </c>
      <c r="BF258" s="36" t="e">
        <f t="shared" si="117"/>
        <v>#REF!</v>
      </c>
      <c r="BG258" s="36" t="e">
        <f t="shared" si="118"/>
        <v>#REF!</v>
      </c>
      <c r="BH258" s="36" t="e">
        <f t="shared" si="119"/>
        <v>#REF!</v>
      </c>
      <c r="BI258" s="36" t="e">
        <f t="shared" si="120"/>
        <v>#REF!</v>
      </c>
      <c r="BJ258" s="36" t="e">
        <f t="shared" si="121"/>
        <v>#REF!</v>
      </c>
      <c r="BK258" s="36" t="e">
        <f t="shared" si="122"/>
        <v>#REF!</v>
      </c>
      <c r="BL258" s="36" t="e">
        <f t="shared" si="123"/>
        <v>#REF!</v>
      </c>
      <c r="BM258" s="36" t="e">
        <f t="shared" si="124"/>
        <v>#REF!</v>
      </c>
      <c r="BN258" s="36" t="e">
        <f t="shared" si="125"/>
        <v>#REF!</v>
      </c>
      <c r="BO258" s="36" t="e">
        <f t="shared" si="126"/>
        <v>#REF!</v>
      </c>
      <c r="BP258" s="36" t="e">
        <f t="shared" si="127"/>
        <v>#REF!</v>
      </c>
      <c r="BQ258" s="36" t="e">
        <f t="shared" si="128"/>
        <v>#REF!</v>
      </c>
      <c r="BR258" s="36" t="e">
        <f t="shared" si="129"/>
        <v>#REF!</v>
      </c>
      <c r="BS258" s="36" t="e">
        <f t="shared" si="130"/>
        <v>#REF!</v>
      </c>
      <c r="BT258" s="36" t="e">
        <f t="shared" si="131"/>
        <v>#REF!</v>
      </c>
      <c r="BU258" s="36" t="e">
        <f t="shared" si="132"/>
        <v>#REF!</v>
      </c>
      <c r="BV258" s="36" t="e">
        <f t="shared" si="133"/>
        <v>#REF!</v>
      </c>
      <c r="BW258" s="36" t="e">
        <f t="shared" si="134"/>
        <v>#REF!</v>
      </c>
      <c r="BX258" s="36" t="e">
        <f t="shared" si="135"/>
        <v>#REF!</v>
      </c>
    </row>
    <row r="259" spans="1:76" s="36" customFormat="1" ht="13.95" customHeight="1" thickBot="1">
      <c r="A259" s="81" t="s">
        <v>232</v>
      </c>
      <c r="B259" s="26">
        <v>1</v>
      </c>
      <c r="C259" s="61" t="s">
        <v>94</v>
      </c>
      <c r="D259" s="62" t="s">
        <v>111</v>
      </c>
      <c r="E259" s="62"/>
      <c r="F259" s="72"/>
      <c r="G259" s="72"/>
      <c r="H259" s="72"/>
      <c r="I259" s="72"/>
      <c r="J259" s="72"/>
      <c r="K259" s="72"/>
      <c r="L259" s="126">
        <v>1</v>
      </c>
      <c r="M259" s="65" t="e">
        <f>#REF!</f>
        <v>#REF!</v>
      </c>
      <c r="N259" s="65" t="e">
        <f>#REF!</f>
        <v>#REF!</v>
      </c>
      <c r="O259" s="65" t="e">
        <f>#REF!</f>
        <v>#REF!</v>
      </c>
      <c r="P259" s="65" t="e">
        <f>#REF!</f>
        <v>#REF!</v>
      </c>
      <c r="Q259" s="65" t="e">
        <f>#REF!</f>
        <v>#REF!</v>
      </c>
      <c r="R259" s="65" t="e">
        <f>#REF!</f>
        <v>#REF!</v>
      </c>
      <c r="S259" s="65" t="e">
        <f>#REF!</f>
        <v>#REF!</v>
      </c>
      <c r="T259" s="65" t="e">
        <f>#REF!</f>
        <v>#REF!</v>
      </c>
      <c r="U259" s="65" t="e">
        <f>#REF!</f>
        <v>#REF!</v>
      </c>
      <c r="V259" s="65" t="e">
        <f>#REF!</f>
        <v>#REF!</v>
      </c>
      <c r="W259" s="65" t="e">
        <f>#REF!</f>
        <v>#REF!</v>
      </c>
      <c r="X259" s="65" t="e">
        <f>#REF!</f>
        <v>#REF!</v>
      </c>
      <c r="Y259" s="65" t="e">
        <f>#REF!</f>
        <v>#REF!</v>
      </c>
      <c r="Z259" s="65" t="e">
        <f>#REF!</f>
        <v>#REF!</v>
      </c>
      <c r="AA259" s="65" t="e">
        <f>#REF!</f>
        <v>#REF!</v>
      </c>
      <c r="AB259" s="65" t="e">
        <f>#REF!</f>
        <v>#REF!</v>
      </c>
      <c r="AC259" s="76">
        <v>72.5</v>
      </c>
      <c r="AD259" s="106" t="e">
        <f t="shared" si="112"/>
        <v>#REF!</v>
      </c>
      <c r="AE259" s="91">
        <v>6.8</v>
      </c>
      <c r="AF259" s="88">
        <v>7.4050000000000002</v>
      </c>
      <c r="AG259" s="89" t="e">
        <f t="shared" si="113"/>
        <v>#REF!</v>
      </c>
      <c r="AH259" s="36" t="e">
        <f t="shared" si="114"/>
        <v>#REF!</v>
      </c>
      <c r="AI259" s="36">
        <f>VLOOKUP(A259,'base vis'!C:I,7,0)</f>
        <v>0</v>
      </c>
      <c r="AJ259" s="36">
        <f>VLOOKUP($A259,'base vis'!C:J,8,0)</f>
        <v>0</v>
      </c>
      <c r="AK259" s="36">
        <f>VLOOKUP($A259,'base vis'!C:K,9,0)</f>
        <v>0</v>
      </c>
      <c r="AL259" s="36">
        <f>VLOOKUP($A259,'base vis'!C:L,10,0)</f>
        <v>0</v>
      </c>
      <c r="AM259" s="36">
        <f>VLOOKUP($A259,'base vis'!C:M,11,0)</f>
        <v>0</v>
      </c>
      <c r="AN259" s="36">
        <f>VLOOKUP($A259,'base vis'!C:N,12,0)</f>
        <v>0</v>
      </c>
      <c r="AO259" s="36">
        <f>VLOOKUP($A259,'base vis'!C:O,13,0)</f>
        <v>0</v>
      </c>
      <c r="AP259" s="36">
        <f>VLOOKUP($A259,'base vis'!C:P,14,0)</f>
        <v>0</v>
      </c>
      <c r="AQ259" s="36">
        <f>VLOOKUP($A259,'base vis'!C:Q,15,0)</f>
        <v>0</v>
      </c>
      <c r="AR259" s="36">
        <f>VLOOKUP($A259,'base vis'!C:R,16,0)</f>
        <v>0</v>
      </c>
      <c r="AS259" s="36">
        <f>VLOOKUP($A259,'base vis'!C:S,17,0)</f>
        <v>0</v>
      </c>
      <c r="AT259" s="36">
        <f>VLOOKUP($A259,'base vis'!C:T,18,0)</f>
        <v>0</v>
      </c>
      <c r="AU259" s="36">
        <f>VLOOKUP($A259,'base vis'!C:U,19,0)</f>
        <v>0</v>
      </c>
      <c r="AV259" s="36">
        <f>VLOOKUP($A259,'base vis'!C:V,20,0)</f>
        <v>0</v>
      </c>
      <c r="AW259" s="36">
        <f>VLOOKUP($A259,'base vis'!C:W,21,0)</f>
        <v>0</v>
      </c>
      <c r="AX259" s="36">
        <f>VLOOKUP($A259,'base vis'!C:X,22,0)</f>
        <v>0</v>
      </c>
      <c r="AY259" s="36">
        <f>VLOOKUP($A259,'base vis'!C:Y,23,0)</f>
        <v>0</v>
      </c>
      <c r="AZ259" s="36">
        <f>VLOOKUP($A259,'base vis'!C:E,3,0)</f>
        <v>0</v>
      </c>
      <c r="BA259" s="36">
        <f>VLOOKUP($A259,'base vis'!C:F,4,0)</f>
        <v>0</v>
      </c>
      <c r="BB259" s="36">
        <f>VLOOKUP($A259,'base vis'!C:G,5,0)</f>
        <v>0</v>
      </c>
      <c r="BC259" s="36">
        <f>VLOOKUP($A259,'base vis'!C:H,6,0)</f>
        <v>7</v>
      </c>
      <c r="BD259" s="36" t="e">
        <f t="shared" si="115"/>
        <v>#REF!</v>
      </c>
      <c r="BE259" s="36" t="e">
        <f t="shared" si="116"/>
        <v>#REF!</v>
      </c>
      <c r="BF259" s="36" t="e">
        <f t="shared" si="117"/>
        <v>#REF!</v>
      </c>
      <c r="BG259" s="36" t="e">
        <f t="shared" si="118"/>
        <v>#REF!</v>
      </c>
      <c r="BH259" s="36" t="e">
        <f t="shared" si="119"/>
        <v>#REF!</v>
      </c>
      <c r="BI259" s="36" t="e">
        <f t="shared" si="120"/>
        <v>#REF!</v>
      </c>
      <c r="BJ259" s="36" t="e">
        <f t="shared" si="121"/>
        <v>#REF!</v>
      </c>
      <c r="BK259" s="36" t="e">
        <f t="shared" si="122"/>
        <v>#REF!</v>
      </c>
      <c r="BL259" s="36" t="e">
        <f t="shared" si="123"/>
        <v>#REF!</v>
      </c>
      <c r="BM259" s="36" t="e">
        <f t="shared" si="124"/>
        <v>#REF!</v>
      </c>
      <c r="BN259" s="36" t="e">
        <f t="shared" si="125"/>
        <v>#REF!</v>
      </c>
      <c r="BO259" s="36" t="e">
        <f t="shared" si="126"/>
        <v>#REF!</v>
      </c>
      <c r="BP259" s="36" t="e">
        <f t="shared" si="127"/>
        <v>#REF!</v>
      </c>
      <c r="BQ259" s="36" t="e">
        <f t="shared" si="128"/>
        <v>#REF!</v>
      </c>
      <c r="BR259" s="36" t="e">
        <f t="shared" si="129"/>
        <v>#REF!</v>
      </c>
      <c r="BS259" s="36" t="e">
        <f t="shared" si="130"/>
        <v>#REF!</v>
      </c>
      <c r="BT259" s="36" t="e">
        <f t="shared" si="131"/>
        <v>#REF!</v>
      </c>
      <c r="BU259" s="36" t="e">
        <f t="shared" si="132"/>
        <v>#REF!</v>
      </c>
      <c r="BV259" s="36" t="e">
        <f t="shared" si="133"/>
        <v>#REF!</v>
      </c>
      <c r="BW259" s="36" t="e">
        <f t="shared" si="134"/>
        <v>#REF!</v>
      </c>
      <c r="BX259" s="36" t="e">
        <f t="shared" si="135"/>
        <v>#REF!</v>
      </c>
    </row>
    <row r="260" spans="1:76" s="21" customFormat="1" ht="42" thickBot="1">
      <c r="A260" s="107" t="s">
        <v>233</v>
      </c>
      <c r="B260" s="108" t="str">
        <f>B$106</f>
        <v>Nb of holds per set</v>
      </c>
      <c r="C260" s="108" t="s">
        <v>4</v>
      </c>
      <c r="D260" s="108" t="s">
        <v>5</v>
      </c>
      <c r="E260" s="108" t="s">
        <v>253</v>
      </c>
      <c r="F260" s="108" t="s">
        <v>88</v>
      </c>
      <c r="G260" s="108" t="s">
        <v>89</v>
      </c>
      <c r="H260" s="108" t="s">
        <v>90</v>
      </c>
      <c r="I260" s="108" t="s">
        <v>91</v>
      </c>
      <c r="J260" s="108" t="s">
        <v>92</v>
      </c>
      <c r="K260" s="108" t="s">
        <v>93</v>
      </c>
      <c r="L260" s="108" t="s">
        <v>94</v>
      </c>
      <c r="M260" s="109" t="s">
        <v>7</v>
      </c>
      <c r="N260" s="110" t="s">
        <v>8</v>
      </c>
      <c r="O260" s="111" t="s">
        <v>1459</v>
      </c>
      <c r="P260" s="111" t="s">
        <v>9</v>
      </c>
      <c r="Q260" s="112" t="s">
        <v>10</v>
      </c>
      <c r="R260" s="113" t="s">
        <v>11</v>
      </c>
      <c r="S260" s="114" t="s">
        <v>12</v>
      </c>
      <c r="T260" s="115" t="s">
        <v>1460</v>
      </c>
      <c r="U260" s="115" t="s">
        <v>13</v>
      </c>
      <c r="V260" s="116" t="s">
        <v>14</v>
      </c>
      <c r="W260" s="117" t="s">
        <v>15</v>
      </c>
      <c r="X260" s="118" t="s">
        <v>16</v>
      </c>
      <c r="Y260" s="119" t="s">
        <v>105</v>
      </c>
      <c r="Z260" s="120" t="s">
        <v>106</v>
      </c>
      <c r="AA260" s="121" t="s">
        <v>107</v>
      </c>
      <c r="AB260" s="122" t="s">
        <v>108</v>
      </c>
      <c r="AC260" s="123" t="s">
        <v>256</v>
      </c>
      <c r="AD260" s="84" t="s">
        <v>18</v>
      </c>
      <c r="AE260" s="85" t="s">
        <v>19</v>
      </c>
      <c r="AF260" s="85" t="s">
        <v>20</v>
      </c>
      <c r="AG260" s="85" t="s">
        <v>21</v>
      </c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>
        <f t="shared" si="115"/>
        <v>0</v>
      </c>
      <c r="BE260" s="36">
        <f t="shared" si="116"/>
        <v>0</v>
      </c>
      <c r="BF260" s="36">
        <f t="shared" si="117"/>
        <v>0</v>
      </c>
      <c r="BG260" s="36">
        <f t="shared" si="118"/>
        <v>0</v>
      </c>
      <c r="BH260" s="36">
        <f t="shared" si="119"/>
        <v>0</v>
      </c>
      <c r="BI260" s="36">
        <f t="shared" si="120"/>
        <v>0</v>
      </c>
      <c r="BJ260" s="36">
        <f t="shared" si="121"/>
        <v>0</v>
      </c>
      <c r="BK260" s="36">
        <f t="shared" si="122"/>
        <v>0</v>
      </c>
      <c r="BL260" s="36">
        <f t="shared" si="123"/>
        <v>0</v>
      </c>
      <c r="BM260" s="36">
        <f t="shared" si="124"/>
        <v>0</v>
      </c>
      <c r="BN260" s="36">
        <f t="shared" si="125"/>
        <v>0</v>
      </c>
      <c r="BO260" s="36">
        <f t="shared" si="126"/>
        <v>0</v>
      </c>
      <c r="BP260" s="36">
        <f t="shared" si="127"/>
        <v>0</v>
      </c>
      <c r="BQ260" s="36">
        <f t="shared" si="128"/>
        <v>0</v>
      </c>
      <c r="BR260" s="36">
        <f t="shared" si="129"/>
        <v>0</v>
      </c>
      <c r="BS260" s="36">
        <f t="shared" si="130"/>
        <v>0</v>
      </c>
      <c r="BT260" s="36">
        <f t="shared" si="131"/>
        <v>0</v>
      </c>
      <c r="BU260" s="36">
        <f t="shared" si="132"/>
        <v>0</v>
      </c>
      <c r="BV260" s="36">
        <f t="shared" si="133"/>
        <v>0</v>
      </c>
      <c r="BW260" s="36">
        <f t="shared" si="134"/>
        <v>0</v>
      </c>
      <c r="BX260" s="36">
        <f t="shared" si="135"/>
        <v>0</v>
      </c>
    </row>
    <row r="261" spans="1:76" s="36" customFormat="1" ht="13.95" customHeight="1" thickBot="1">
      <c r="A261" s="81" t="s">
        <v>338</v>
      </c>
      <c r="B261" s="26">
        <v>20</v>
      </c>
      <c r="C261" s="61" t="s">
        <v>89</v>
      </c>
      <c r="D261" s="62" t="s">
        <v>111</v>
      </c>
      <c r="E261" s="62"/>
      <c r="F261" s="72"/>
      <c r="G261" s="72">
        <v>20</v>
      </c>
      <c r="H261" s="72"/>
      <c r="I261" s="72"/>
      <c r="J261" s="72"/>
      <c r="K261" s="72"/>
      <c r="L261" s="126"/>
      <c r="M261" s="65" t="e">
        <f>#REF!</f>
        <v>#REF!</v>
      </c>
      <c r="N261" s="65" t="e">
        <f>#REF!</f>
        <v>#REF!</v>
      </c>
      <c r="O261" s="65" t="e">
        <f>#REF!</f>
        <v>#REF!</v>
      </c>
      <c r="P261" s="65" t="e">
        <f>#REF!</f>
        <v>#REF!</v>
      </c>
      <c r="Q261" s="65" t="e">
        <f>#REF!</f>
        <v>#REF!</v>
      </c>
      <c r="R261" s="65" t="e">
        <f>#REF!</f>
        <v>#REF!</v>
      </c>
      <c r="S261" s="65" t="e">
        <f>#REF!</f>
        <v>#REF!</v>
      </c>
      <c r="T261" s="65" t="e">
        <f>#REF!</f>
        <v>#REF!</v>
      </c>
      <c r="U261" s="65" t="e">
        <f>#REF!</f>
        <v>#REF!</v>
      </c>
      <c r="V261" s="65" t="e">
        <f>#REF!</f>
        <v>#REF!</v>
      </c>
      <c r="W261" s="65" t="e">
        <f>#REF!</f>
        <v>#REF!</v>
      </c>
      <c r="X261" s="65" t="e">
        <f>#REF!</f>
        <v>#REF!</v>
      </c>
      <c r="Y261" s="65" t="e">
        <f>#REF!</f>
        <v>#REF!</v>
      </c>
      <c r="Z261" s="65" t="e">
        <f>#REF!</f>
        <v>#REF!</v>
      </c>
      <c r="AA261" s="65" t="e">
        <f>#REF!</f>
        <v>#REF!</v>
      </c>
      <c r="AB261" s="65" t="e">
        <f>#REF!</f>
        <v>#REF!</v>
      </c>
      <c r="AC261" s="76">
        <v>62.5</v>
      </c>
      <c r="AD261" s="106" t="e">
        <f t="shared" ref="AD261:AD279" si="136">(M261*$AC261)+(N261*$AC261)+(P261*$AC261)+(Q261*$AC261)+(R261*$AC261)+(S261*$AC261)+(U261*$AC261)+(V261*$AC261)+(W261*$AC261)+(X261*$AC261)</f>
        <v>#REF!</v>
      </c>
      <c r="AE261" s="91">
        <v>1.54</v>
      </c>
      <c r="AF261" s="88">
        <v>1.7930000000000001</v>
      </c>
      <c r="AG261" s="89" t="e">
        <f t="shared" ref="AG261:AG279" si="137">(M261*$B261)+(N261*$B261)+(P261*$B261)+(Q261*$B261)+(R261*$B261)+(S261*$B261)+(U261*$B261)+(V261*$B261)+(W261*$B261)+(X261*$B261)</f>
        <v>#REF!</v>
      </c>
      <c r="AH261" s="36" t="e">
        <f t="shared" ref="AH261:AH279" si="138">SUM(M261:AB261)</f>
        <v>#REF!</v>
      </c>
      <c r="AI261" s="36">
        <f>VLOOKUP(A261,'base vis'!C:I,7,0)</f>
        <v>0</v>
      </c>
      <c r="AJ261" s="36">
        <f>VLOOKUP($A261,'base vis'!C:J,8,0)</f>
        <v>20</v>
      </c>
      <c r="AK261" s="36">
        <f>VLOOKUP($A261,'base vis'!C:K,9,0)</f>
        <v>0</v>
      </c>
      <c r="AL261" s="36">
        <f>VLOOKUP($A261,'base vis'!C:L,10,0)</f>
        <v>0</v>
      </c>
      <c r="AM261" s="36">
        <f>VLOOKUP($A261,'base vis'!C:M,11,0)</f>
        <v>0</v>
      </c>
      <c r="AN261" s="36">
        <f>VLOOKUP($A261,'base vis'!C:N,12,0)</f>
        <v>0</v>
      </c>
      <c r="AO261" s="36">
        <f>VLOOKUP($A261,'base vis'!C:O,13,0)</f>
        <v>0</v>
      </c>
      <c r="AP261" s="36">
        <f>VLOOKUP($A261,'base vis'!C:P,14,0)</f>
        <v>0</v>
      </c>
      <c r="AQ261" s="36">
        <f>VLOOKUP($A261,'base vis'!C:Q,15,0)</f>
        <v>0</v>
      </c>
      <c r="AR261" s="36">
        <f>VLOOKUP($A261,'base vis'!C:R,16,0)</f>
        <v>0</v>
      </c>
      <c r="AS261" s="36">
        <f>VLOOKUP($A261,'base vis'!C:S,17,0)</f>
        <v>0</v>
      </c>
      <c r="AT261" s="36">
        <f>VLOOKUP($A261,'base vis'!C:T,18,0)</f>
        <v>0</v>
      </c>
      <c r="AU261" s="36">
        <f>VLOOKUP($A261,'base vis'!C:U,19,0)</f>
        <v>0</v>
      </c>
      <c r="AV261" s="36">
        <f>VLOOKUP($A261,'base vis'!C:V,20,0)</f>
        <v>0</v>
      </c>
      <c r="AW261" s="36">
        <f>VLOOKUP($A261,'base vis'!C:W,21,0)</f>
        <v>0</v>
      </c>
      <c r="AX261" s="36">
        <f>VLOOKUP($A261,'base vis'!C:X,22,0)</f>
        <v>0</v>
      </c>
      <c r="AY261" s="36">
        <f>VLOOKUP($A261,'base vis'!C:Y,23,0)</f>
        <v>0</v>
      </c>
      <c r="AZ261" s="36">
        <f>VLOOKUP($A261,'base vis'!C:E,3,0)</f>
        <v>0</v>
      </c>
      <c r="BA261" s="36">
        <f>VLOOKUP($A261,'base vis'!C:F,4,0)</f>
        <v>0</v>
      </c>
      <c r="BB261" s="36">
        <f>VLOOKUP($A261,'base vis'!C:G,5,0)</f>
        <v>0</v>
      </c>
      <c r="BC261" s="36">
        <f>VLOOKUP($A261,'base vis'!C:H,6,0)</f>
        <v>0</v>
      </c>
      <c r="BD261" s="36" t="e">
        <f t="shared" si="115"/>
        <v>#REF!</v>
      </c>
      <c r="BE261" s="36" t="e">
        <f t="shared" si="116"/>
        <v>#REF!</v>
      </c>
      <c r="BF261" s="36" t="e">
        <f t="shared" si="117"/>
        <v>#REF!</v>
      </c>
      <c r="BG261" s="36" t="e">
        <f t="shared" si="118"/>
        <v>#REF!</v>
      </c>
      <c r="BH261" s="36" t="e">
        <f t="shared" si="119"/>
        <v>#REF!</v>
      </c>
      <c r="BI261" s="36" t="e">
        <f t="shared" si="120"/>
        <v>#REF!</v>
      </c>
      <c r="BJ261" s="36" t="e">
        <f t="shared" si="121"/>
        <v>#REF!</v>
      </c>
      <c r="BK261" s="36" t="e">
        <f t="shared" si="122"/>
        <v>#REF!</v>
      </c>
      <c r="BL261" s="36" t="e">
        <f t="shared" si="123"/>
        <v>#REF!</v>
      </c>
      <c r="BM261" s="36" t="e">
        <f t="shared" si="124"/>
        <v>#REF!</v>
      </c>
      <c r="BN261" s="36" t="e">
        <f t="shared" si="125"/>
        <v>#REF!</v>
      </c>
      <c r="BO261" s="36" t="e">
        <f t="shared" si="126"/>
        <v>#REF!</v>
      </c>
      <c r="BP261" s="36" t="e">
        <f t="shared" si="127"/>
        <v>#REF!</v>
      </c>
      <c r="BQ261" s="36" t="e">
        <f t="shared" si="128"/>
        <v>#REF!</v>
      </c>
      <c r="BR261" s="36" t="e">
        <f t="shared" si="129"/>
        <v>#REF!</v>
      </c>
      <c r="BS261" s="36" t="e">
        <f t="shared" si="130"/>
        <v>#REF!</v>
      </c>
      <c r="BT261" s="36" t="e">
        <f t="shared" si="131"/>
        <v>#REF!</v>
      </c>
      <c r="BU261" s="36" t="e">
        <f t="shared" si="132"/>
        <v>#REF!</v>
      </c>
      <c r="BV261" s="36" t="e">
        <f t="shared" si="133"/>
        <v>#REF!</v>
      </c>
      <c r="BW261" s="36" t="e">
        <f t="shared" si="134"/>
        <v>#REF!</v>
      </c>
      <c r="BX261" s="36" t="e">
        <f t="shared" si="135"/>
        <v>#REF!</v>
      </c>
    </row>
    <row r="262" spans="1:76" s="36" customFormat="1" ht="13.95" customHeight="1" thickBot="1">
      <c r="A262" s="81" t="s">
        <v>339</v>
      </c>
      <c r="B262" s="26">
        <v>25</v>
      </c>
      <c r="C262" s="61" t="s">
        <v>89</v>
      </c>
      <c r="D262" s="62" t="s">
        <v>111</v>
      </c>
      <c r="E262" s="62"/>
      <c r="F262" s="72"/>
      <c r="G262" s="72">
        <v>25</v>
      </c>
      <c r="H262" s="72"/>
      <c r="I262" s="72"/>
      <c r="J262" s="72"/>
      <c r="K262" s="72"/>
      <c r="L262" s="126"/>
      <c r="M262" s="65" t="e">
        <f>#REF!</f>
        <v>#REF!</v>
      </c>
      <c r="N262" s="65" t="e">
        <f>#REF!</f>
        <v>#REF!</v>
      </c>
      <c r="O262" s="65" t="e">
        <f>#REF!</f>
        <v>#REF!</v>
      </c>
      <c r="P262" s="65" t="e">
        <f>#REF!</f>
        <v>#REF!</v>
      </c>
      <c r="Q262" s="65" t="e">
        <f>#REF!</f>
        <v>#REF!</v>
      </c>
      <c r="R262" s="65" t="e">
        <f>#REF!</f>
        <v>#REF!</v>
      </c>
      <c r="S262" s="65" t="e">
        <f>#REF!</f>
        <v>#REF!</v>
      </c>
      <c r="T262" s="65" t="e">
        <f>#REF!</f>
        <v>#REF!</v>
      </c>
      <c r="U262" s="65" t="e">
        <f>#REF!</f>
        <v>#REF!</v>
      </c>
      <c r="V262" s="65" t="e">
        <f>#REF!</f>
        <v>#REF!</v>
      </c>
      <c r="W262" s="65" t="e">
        <f>#REF!</f>
        <v>#REF!</v>
      </c>
      <c r="X262" s="65" t="e">
        <f>#REF!</f>
        <v>#REF!</v>
      </c>
      <c r="Y262" s="65" t="e">
        <f>#REF!</f>
        <v>#REF!</v>
      </c>
      <c r="Z262" s="65" t="e">
        <f>#REF!</f>
        <v>#REF!</v>
      </c>
      <c r="AA262" s="65" t="e">
        <f>#REF!</f>
        <v>#REF!</v>
      </c>
      <c r="AB262" s="65" t="e">
        <f>#REF!</f>
        <v>#REF!</v>
      </c>
      <c r="AC262" s="76">
        <v>67.5</v>
      </c>
      <c r="AD262" s="106" t="e">
        <f t="shared" si="136"/>
        <v>#REF!</v>
      </c>
      <c r="AE262" s="91">
        <v>1.28</v>
      </c>
      <c r="AF262" s="88">
        <v>1.5427777777777778</v>
      </c>
      <c r="AG262" s="89" t="e">
        <f t="shared" si="137"/>
        <v>#REF!</v>
      </c>
      <c r="AH262" s="36" t="e">
        <f t="shared" si="138"/>
        <v>#REF!</v>
      </c>
      <c r="AI262" s="36">
        <f>VLOOKUP(A262,'base vis'!C:I,7,0)</f>
        <v>0</v>
      </c>
      <c r="AJ262" s="36">
        <f>VLOOKUP($A262,'base vis'!C:J,8,0)</f>
        <v>0</v>
      </c>
      <c r="AK262" s="36">
        <f>VLOOKUP($A262,'base vis'!C:K,9,0)</f>
        <v>25</v>
      </c>
      <c r="AL262" s="36">
        <f>VLOOKUP($A262,'base vis'!C:L,10,0)</f>
        <v>0</v>
      </c>
      <c r="AM262" s="36">
        <f>VLOOKUP($A262,'base vis'!C:M,11,0)</f>
        <v>0</v>
      </c>
      <c r="AN262" s="36">
        <f>VLOOKUP($A262,'base vis'!C:N,12,0)</f>
        <v>0</v>
      </c>
      <c r="AO262" s="36">
        <f>VLOOKUP($A262,'base vis'!C:O,13,0)</f>
        <v>0</v>
      </c>
      <c r="AP262" s="36">
        <f>VLOOKUP($A262,'base vis'!C:P,14,0)</f>
        <v>0</v>
      </c>
      <c r="AQ262" s="36">
        <f>VLOOKUP($A262,'base vis'!C:Q,15,0)</f>
        <v>0</v>
      </c>
      <c r="AR262" s="36">
        <f>VLOOKUP($A262,'base vis'!C:R,16,0)</f>
        <v>0</v>
      </c>
      <c r="AS262" s="36">
        <f>VLOOKUP($A262,'base vis'!C:S,17,0)</f>
        <v>0</v>
      </c>
      <c r="AT262" s="36">
        <f>VLOOKUP($A262,'base vis'!C:T,18,0)</f>
        <v>0</v>
      </c>
      <c r="AU262" s="36">
        <f>VLOOKUP($A262,'base vis'!C:U,19,0)</f>
        <v>0</v>
      </c>
      <c r="AV262" s="36">
        <f>VLOOKUP($A262,'base vis'!C:V,20,0)</f>
        <v>0</v>
      </c>
      <c r="AW262" s="36">
        <f>VLOOKUP($A262,'base vis'!C:W,21,0)</f>
        <v>0</v>
      </c>
      <c r="AX262" s="36">
        <f>VLOOKUP($A262,'base vis'!C:X,22,0)</f>
        <v>0</v>
      </c>
      <c r="AY262" s="36">
        <f>VLOOKUP($A262,'base vis'!C:Y,23,0)</f>
        <v>0</v>
      </c>
      <c r="AZ262" s="36">
        <f>VLOOKUP($A262,'base vis'!C:E,3,0)</f>
        <v>0</v>
      </c>
      <c r="BA262" s="36">
        <f>VLOOKUP($A262,'base vis'!C:F,4,0)</f>
        <v>0</v>
      </c>
      <c r="BB262" s="36">
        <f>VLOOKUP($A262,'base vis'!C:G,5,0)</f>
        <v>0</v>
      </c>
      <c r="BC262" s="36">
        <f>VLOOKUP($A262,'base vis'!C:H,6,0)</f>
        <v>0</v>
      </c>
      <c r="BD262" s="36" t="e">
        <f t="shared" si="115"/>
        <v>#REF!</v>
      </c>
      <c r="BE262" s="36" t="e">
        <f t="shared" si="116"/>
        <v>#REF!</v>
      </c>
      <c r="BF262" s="36" t="e">
        <f t="shared" si="117"/>
        <v>#REF!</v>
      </c>
      <c r="BG262" s="36" t="e">
        <f t="shared" si="118"/>
        <v>#REF!</v>
      </c>
      <c r="BH262" s="36" t="e">
        <f t="shared" si="119"/>
        <v>#REF!</v>
      </c>
      <c r="BI262" s="36" t="e">
        <f t="shared" si="120"/>
        <v>#REF!</v>
      </c>
      <c r="BJ262" s="36" t="e">
        <f t="shared" si="121"/>
        <v>#REF!</v>
      </c>
      <c r="BK262" s="36" t="e">
        <f t="shared" si="122"/>
        <v>#REF!</v>
      </c>
      <c r="BL262" s="36" t="e">
        <f t="shared" si="123"/>
        <v>#REF!</v>
      </c>
      <c r="BM262" s="36" t="e">
        <f t="shared" si="124"/>
        <v>#REF!</v>
      </c>
      <c r="BN262" s="36" t="e">
        <f t="shared" si="125"/>
        <v>#REF!</v>
      </c>
      <c r="BO262" s="36" t="e">
        <f t="shared" si="126"/>
        <v>#REF!</v>
      </c>
      <c r="BP262" s="36" t="e">
        <f t="shared" si="127"/>
        <v>#REF!</v>
      </c>
      <c r="BQ262" s="36" t="e">
        <f t="shared" si="128"/>
        <v>#REF!</v>
      </c>
      <c r="BR262" s="36" t="e">
        <f t="shared" si="129"/>
        <v>#REF!</v>
      </c>
      <c r="BS262" s="36" t="e">
        <f t="shared" si="130"/>
        <v>#REF!</v>
      </c>
      <c r="BT262" s="36" t="e">
        <f t="shared" si="131"/>
        <v>#REF!</v>
      </c>
      <c r="BU262" s="36" t="e">
        <f t="shared" si="132"/>
        <v>#REF!</v>
      </c>
      <c r="BV262" s="36" t="e">
        <f t="shared" si="133"/>
        <v>#REF!</v>
      </c>
      <c r="BW262" s="36" t="e">
        <f t="shared" si="134"/>
        <v>#REF!</v>
      </c>
      <c r="BX262" s="36" t="e">
        <f t="shared" si="135"/>
        <v>#REF!</v>
      </c>
    </row>
    <row r="263" spans="1:76" s="36" customFormat="1" ht="13.95" customHeight="1" thickBot="1">
      <c r="A263" s="81" t="s">
        <v>1425</v>
      </c>
      <c r="B263" s="26">
        <v>20</v>
      </c>
      <c r="C263" s="61" t="s">
        <v>89</v>
      </c>
      <c r="D263" s="62" t="s">
        <v>111</v>
      </c>
      <c r="E263" s="62"/>
      <c r="F263" s="72"/>
      <c r="G263" s="72">
        <v>20</v>
      </c>
      <c r="H263" s="72"/>
      <c r="I263" s="72"/>
      <c r="J263" s="72"/>
      <c r="K263" s="72"/>
      <c r="L263" s="126"/>
      <c r="M263" s="65" t="e">
        <f>#REF!</f>
        <v>#REF!</v>
      </c>
      <c r="N263" s="65" t="e">
        <f>#REF!</f>
        <v>#REF!</v>
      </c>
      <c r="O263" s="65" t="e">
        <f>#REF!</f>
        <v>#REF!</v>
      </c>
      <c r="P263" s="65" t="e">
        <f>#REF!</f>
        <v>#REF!</v>
      </c>
      <c r="Q263" s="65" t="e">
        <f>#REF!</f>
        <v>#REF!</v>
      </c>
      <c r="R263" s="65" t="e">
        <f>#REF!</f>
        <v>#REF!</v>
      </c>
      <c r="S263" s="65" t="e">
        <f>#REF!</f>
        <v>#REF!</v>
      </c>
      <c r="T263" s="65" t="e">
        <f>#REF!</f>
        <v>#REF!</v>
      </c>
      <c r="U263" s="65" t="e">
        <f>#REF!</f>
        <v>#REF!</v>
      </c>
      <c r="V263" s="65" t="e">
        <f>#REF!</f>
        <v>#REF!</v>
      </c>
      <c r="W263" s="65" t="e">
        <f>#REF!</f>
        <v>#REF!</v>
      </c>
      <c r="X263" s="65" t="e">
        <f>#REF!</f>
        <v>#REF!</v>
      </c>
      <c r="Y263" s="65" t="e">
        <f>#REF!</f>
        <v>#REF!</v>
      </c>
      <c r="Z263" s="65" t="e">
        <f>#REF!</f>
        <v>#REF!</v>
      </c>
      <c r="AA263" s="65" t="e">
        <f>#REF!</f>
        <v>#REF!</v>
      </c>
      <c r="AB263" s="65" t="e">
        <f>#REF!</f>
        <v>#REF!</v>
      </c>
      <c r="AC263" s="76">
        <v>62.5</v>
      </c>
      <c r="AD263" s="106" t="e">
        <f t="shared" si="136"/>
        <v>#REF!</v>
      </c>
      <c r="AE263" s="91">
        <v>1.5</v>
      </c>
      <c r="AF263" s="88">
        <v>1.78</v>
      </c>
      <c r="AG263" s="89" t="e">
        <f t="shared" si="137"/>
        <v>#REF!</v>
      </c>
      <c r="AH263" s="36" t="e">
        <f t="shared" si="138"/>
        <v>#REF!</v>
      </c>
      <c r="AI263" s="36">
        <f>VLOOKUP(A263,'base vis'!C:I,7,0)</f>
        <v>0</v>
      </c>
      <c r="AJ263" s="36">
        <f>VLOOKUP($A263,'base vis'!C:J,8,0)</f>
        <v>16</v>
      </c>
      <c r="AK263" s="36">
        <f>VLOOKUP($A263,'base vis'!C:K,9,0)</f>
        <v>4</v>
      </c>
      <c r="AL263" s="36">
        <f>VLOOKUP($A263,'base vis'!C:L,10,0)</f>
        <v>0</v>
      </c>
      <c r="AM263" s="36">
        <f>VLOOKUP($A263,'base vis'!C:M,11,0)</f>
        <v>0</v>
      </c>
      <c r="AN263" s="36">
        <f>VLOOKUP($A263,'base vis'!C:N,12,0)</f>
        <v>0</v>
      </c>
      <c r="AO263" s="36">
        <f>VLOOKUP($A263,'base vis'!C:O,13,0)</f>
        <v>0</v>
      </c>
      <c r="AP263" s="36">
        <f>VLOOKUP($A263,'base vis'!C:P,14,0)</f>
        <v>0</v>
      </c>
      <c r="AQ263" s="36">
        <f>VLOOKUP($A263,'base vis'!C:Q,15,0)</f>
        <v>0</v>
      </c>
      <c r="AR263" s="36">
        <f>VLOOKUP($A263,'base vis'!C:R,16,0)</f>
        <v>0</v>
      </c>
      <c r="AS263" s="36">
        <f>VLOOKUP($A263,'base vis'!C:S,17,0)</f>
        <v>0</v>
      </c>
      <c r="AT263" s="36">
        <f>VLOOKUP($A263,'base vis'!C:T,18,0)</f>
        <v>0</v>
      </c>
      <c r="AU263" s="36">
        <f>VLOOKUP($A263,'base vis'!C:U,19,0)</f>
        <v>0</v>
      </c>
      <c r="AV263" s="36">
        <f>VLOOKUP($A263,'base vis'!C:V,20,0)</f>
        <v>0</v>
      </c>
      <c r="AW263" s="36">
        <f>VLOOKUP($A263,'base vis'!C:W,21,0)</f>
        <v>0</v>
      </c>
      <c r="AX263" s="36">
        <f>VLOOKUP($A263,'base vis'!C:X,22,0)</f>
        <v>0</v>
      </c>
      <c r="AY263" s="36">
        <f>VLOOKUP($A263,'base vis'!C:Y,23,0)</f>
        <v>0</v>
      </c>
      <c r="AZ263" s="36">
        <f>VLOOKUP($A263,'base vis'!C:E,3,0)</f>
        <v>0</v>
      </c>
      <c r="BA263" s="36">
        <f>VLOOKUP($A263,'base vis'!C:F,4,0)</f>
        <v>0</v>
      </c>
      <c r="BB263" s="36">
        <f>VLOOKUP($A263,'base vis'!C:G,5,0)</f>
        <v>0</v>
      </c>
      <c r="BC263" s="36">
        <f>VLOOKUP($A263,'base vis'!C:H,6,0)</f>
        <v>0</v>
      </c>
      <c r="BD263" s="36" t="e">
        <f t="shared" si="115"/>
        <v>#REF!</v>
      </c>
      <c r="BE263" s="36" t="e">
        <f t="shared" si="116"/>
        <v>#REF!</v>
      </c>
      <c r="BF263" s="36" t="e">
        <f t="shared" si="117"/>
        <v>#REF!</v>
      </c>
      <c r="BG263" s="36" t="e">
        <f t="shared" si="118"/>
        <v>#REF!</v>
      </c>
      <c r="BH263" s="36" t="e">
        <f t="shared" si="119"/>
        <v>#REF!</v>
      </c>
      <c r="BI263" s="36" t="e">
        <f t="shared" si="120"/>
        <v>#REF!</v>
      </c>
      <c r="BJ263" s="36" t="e">
        <f t="shared" si="121"/>
        <v>#REF!</v>
      </c>
      <c r="BK263" s="36" t="e">
        <f t="shared" si="122"/>
        <v>#REF!</v>
      </c>
      <c r="BL263" s="36" t="e">
        <f t="shared" si="123"/>
        <v>#REF!</v>
      </c>
      <c r="BM263" s="36" t="e">
        <f t="shared" si="124"/>
        <v>#REF!</v>
      </c>
      <c r="BN263" s="36" t="e">
        <f t="shared" si="125"/>
        <v>#REF!</v>
      </c>
      <c r="BO263" s="36" t="e">
        <f t="shared" si="126"/>
        <v>#REF!</v>
      </c>
      <c r="BP263" s="36" t="e">
        <f t="shared" si="127"/>
        <v>#REF!</v>
      </c>
      <c r="BQ263" s="36" t="e">
        <f t="shared" si="128"/>
        <v>#REF!</v>
      </c>
      <c r="BR263" s="36" t="e">
        <f t="shared" si="129"/>
        <v>#REF!</v>
      </c>
      <c r="BS263" s="36" t="e">
        <f t="shared" si="130"/>
        <v>#REF!</v>
      </c>
      <c r="BT263" s="36" t="e">
        <f t="shared" si="131"/>
        <v>#REF!</v>
      </c>
      <c r="BU263" s="36" t="e">
        <f t="shared" si="132"/>
        <v>#REF!</v>
      </c>
      <c r="BV263" s="36" t="e">
        <f t="shared" si="133"/>
        <v>#REF!</v>
      </c>
      <c r="BW263" s="36" t="e">
        <f t="shared" si="134"/>
        <v>#REF!</v>
      </c>
      <c r="BX263" s="36" t="e">
        <f t="shared" si="135"/>
        <v>#REF!</v>
      </c>
    </row>
    <row r="264" spans="1:76" s="36" customFormat="1" ht="13.95" customHeight="1" thickBot="1">
      <c r="A264" s="81" t="s">
        <v>340</v>
      </c>
      <c r="B264" s="26">
        <v>10</v>
      </c>
      <c r="C264" s="61" t="s">
        <v>90</v>
      </c>
      <c r="D264" s="62" t="s">
        <v>111</v>
      </c>
      <c r="E264" s="62"/>
      <c r="F264" s="72"/>
      <c r="G264" s="72"/>
      <c r="H264" s="72">
        <v>10</v>
      </c>
      <c r="I264" s="72"/>
      <c r="J264" s="72"/>
      <c r="K264" s="72"/>
      <c r="L264" s="126"/>
      <c r="M264" s="65" t="e">
        <f>#REF!</f>
        <v>#REF!</v>
      </c>
      <c r="N264" s="65" t="e">
        <f>#REF!</f>
        <v>#REF!</v>
      </c>
      <c r="O264" s="65" t="e">
        <f>#REF!</f>
        <v>#REF!</v>
      </c>
      <c r="P264" s="65" t="e">
        <f>#REF!</f>
        <v>#REF!</v>
      </c>
      <c r="Q264" s="65" t="e">
        <f>#REF!</f>
        <v>#REF!</v>
      </c>
      <c r="R264" s="65" t="e">
        <f>#REF!</f>
        <v>#REF!</v>
      </c>
      <c r="S264" s="65" t="e">
        <f>#REF!</f>
        <v>#REF!</v>
      </c>
      <c r="T264" s="65" t="e">
        <f>#REF!</f>
        <v>#REF!</v>
      </c>
      <c r="U264" s="65" t="e">
        <f>#REF!</f>
        <v>#REF!</v>
      </c>
      <c r="V264" s="65" t="e">
        <f>#REF!</f>
        <v>#REF!</v>
      </c>
      <c r="W264" s="65" t="e">
        <f>#REF!</f>
        <v>#REF!</v>
      </c>
      <c r="X264" s="65" t="e">
        <f>#REF!</f>
        <v>#REF!</v>
      </c>
      <c r="Y264" s="65" t="e">
        <f>#REF!</f>
        <v>#REF!</v>
      </c>
      <c r="Z264" s="65" t="e">
        <f>#REF!</f>
        <v>#REF!</v>
      </c>
      <c r="AA264" s="65" t="e">
        <f>#REF!</f>
        <v>#REF!</v>
      </c>
      <c r="AB264" s="65" t="e">
        <f>#REF!</f>
        <v>#REF!</v>
      </c>
      <c r="AC264" s="76">
        <v>62.5</v>
      </c>
      <c r="AD264" s="106" t="e">
        <f t="shared" si="136"/>
        <v>#REF!</v>
      </c>
      <c r="AE264" s="91">
        <v>1.74</v>
      </c>
      <c r="AF264" s="88">
        <v>2.0150000000000001</v>
      </c>
      <c r="AG264" s="89" t="e">
        <f t="shared" si="137"/>
        <v>#REF!</v>
      </c>
      <c r="AH264" s="36" t="e">
        <f t="shared" si="138"/>
        <v>#REF!</v>
      </c>
      <c r="AI264" s="36">
        <f>VLOOKUP(A264,'base vis'!C:I,7,0)</f>
        <v>0</v>
      </c>
      <c r="AJ264" s="36">
        <f>VLOOKUP($A264,'base vis'!C:J,8,0)</f>
        <v>0</v>
      </c>
      <c r="AK264" s="36">
        <f>VLOOKUP($A264,'base vis'!C:K,9,0)</f>
        <v>10</v>
      </c>
      <c r="AL264" s="36">
        <f>VLOOKUP($A264,'base vis'!C:L,10,0)</f>
        <v>0</v>
      </c>
      <c r="AM264" s="36">
        <f>VLOOKUP($A264,'base vis'!C:M,11,0)</f>
        <v>0</v>
      </c>
      <c r="AN264" s="36">
        <f>VLOOKUP($A264,'base vis'!C:N,12,0)</f>
        <v>0</v>
      </c>
      <c r="AO264" s="36">
        <f>VLOOKUP($A264,'base vis'!C:O,13,0)</f>
        <v>0</v>
      </c>
      <c r="AP264" s="36">
        <f>VLOOKUP($A264,'base vis'!C:P,14,0)</f>
        <v>0</v>
      </c>
      <c r="AQ264" s="36">
        <f>VLOOKUP($A264,'base vis'!C:Q,15,0)</f>
        <v>0</v>
      </c>
      <c r="AR264" s="36">
        <f>VLOOKUP($A264,'base vis'!C:R,16,0)</f>
        <v>0</v>
      </c>
      <c r="AS264" s="36">
        <f>VLOOKUP($A264,'base vis'!C:S,17,0)</f>
        <v>0</v>
      </c>
      <c r="AT264" s="36">
        <f>VLOOKUP($A264,'base vis'!C:T,18,0)</f>
        <v>0</v>
      </c>
      <c r="AU264" s="36">
        <f>VLOOKUP($A264,'base vis'!C:U,19,0)</f>
        <v>0</v>
      </c>
      <c r="AV264" s="36">
        <f>VLOOKUP($A264,'base vis'!C:V,20,0)</f>
        <v>0</v>
      </c>
      <c r="AW264" s="36">
        <f>VLOOKUP($A264,'base vis'!C:W,21,0)</f>
        <v>0</v>
      </c>
      <c r="AX264" s="36">
        <f>VLOOKUP($A264,'base vis'!C:X,22,0)</f>
        <v>0</v>
      </c>
      <c r="AY264" s="36">
        <f>VLOOKUP($A264,'base vis'!C:Y,23,0)</f>
        <v>0</v>
      </c>
      <c r="AZ264" s="36">
        <f>VLOOKUP($A264,'base vis'!C:E,3,0)</f>
        <v>2</v>
      </c>
      <c r="BA264" s="36">
        <f>VLOOKUP($A264,'base vis'!C:F,4,0)</f>
        <v>8</v>
      </c>
      <c r="BB264" s="36">
        <f>VLOOKUP($A264,'base vis'!C:G,5,0)</f>
        <v>0</v>
      </c>
      <c r="BC264" s="36">
        <f>VLOOKUP($A264,'base vis'!C:H,6,0)</f>
        <v>0</v>
      </c>
      <c r="BD264" s="36" t="e">
        <f t="shared" si="115"/>
        <v>#REF!</v>
      </c>
      <c r="BE264" s="36" t="e">
        <f t="shared" si="116"/>
        <v>#REF!</v>
      </c>
      <c r="BF264" s="36" t="e">
        <f t="shared" si="117"/>
        <v>#REF!</v>
      </c>
      <c r="BG264" s="36" t="e">
        <f t="shared" si="118"/>
        <v>#REF!</v>
      </c>
      <c r="BH264" s="36" t="e">
        <f t="shared" si="119"/>
        <v>#REF!</v>
      </c>
      <c r="BI264" s="36" t="e">
        <f t="shared" si="120"/>
        <v>#REF!</v>
      </c>
      <c r="BJ264" s="36" t="e">
        <f t="shared" si="121"/>
        <v>#REF!</v>
      </c>
      <c r="BK264" s="36" t="e">
        <f t="shared" si="122"/>
        <v>#REF!</v>
      </c>
      <c r="BL264" s="36" t="e">
        <f t="shared" si="123"/>
        <v>#REF!</v>
      </c>
      <c r="BM264" s="36" t="e">
        <f t="shared" si="124"/>
        <v>#REF!</v>
      </c>
      <c r="BN264" s="36" t="e">
        <f t="shared" si="125"/>
        <v>#REF!</v>
      </c>
      <c r="BO264" s="36" t="e">
        <f t="shared" si="126"/>
        <v>#REF!</v>
      </c>
      <c r="BP264" s="36" t="e">
        <f t="shared" si="127"/>
        <v>#REF!</v>
      </c>
      <c r="BQ264" s="36" t="e">
        <f t="shared" si="128"/>
        <v>#REF!</v>
      </c>
      <c r="BR264" s="36" t="e">
        <f t="shared" si="129"/>
        <v>#REF!</v>
      </c>
      <c r="BS264" s="36" t="e">
        <f t="shared" si="130"/>
        <v>#REF!</v>
      </c>
      <c r="BT264" s="36" t="e">
        <f t="shared" si="131"/>
        <v>#REF!</v>
      </c>
      <c r="BU264" s="36" t="e">
        <f t="shared" si="132"/>
        <v>#REF!</v>
      </c>
      <c r="BV264" s="36" t="e">
        <f t="shared" si="133"/>
        <v>#REF!</v>
      </c>
      <c r="BW264" s="36" t="e">
        <f t="shared" si="134"/>
        <v>#REF!</v>
      </c>
      <c r="BX264" s="36" t="e">
        <f t="shared" si="135"/>
        <v>#REF!</v>
      </c>
    </row>
    <row r="265" spans="1:76" s="36" customFormat="1" ht="13.95" customHeight="1" thickBot="1">
      <c r="A265" s="81" t="s">
        <v>341</v>
      </c>
      <c r="B265" s="26">
        <v>10</v>
      </c>
      <c r="C265" s="61" t="s">
        <v>90</v>
      </c>
      <c r="D265" s="62" t="s">
        <v>111</v>
      </c>
      <c r="E265" s="62"/>
      <c r="F265" s="72"/>
      <c r="G265" s="72"/>
      <c r="H265" s="72">
        <v>10</v>
      </c>
      <c r="I265" s="72"/>
      <c r="J265" s="72"/>
      <c r="K265" s="72"/>
      <c r="L265" s="126"/>
      <c r="M265" s="65" t="e">
        <f>#REF!</f>
        <v>#REF!</v>
      </c>
      <c r="N265" s="65" t="e">
        <f>#REF!</f>
        <v>#REF!</v>
      </c>
      <c r="O265" s="65" t="e">
        <f>#REF!</f>
        <v>#REF!</v>
      </c>
      <c r="P265" s="65" t="e">
        <f>#REF!</f>
        <v>#REF!</v>
      </c>
      <c r="Q265" s="65" t="e">
        <f>#REF!</f>
        <v>#REF!</v>
      </c>
      <c r="R265" s="65" t="e">
        <f>#REF!</f>
        <v>#REF!</v>
      </c>
      <c r="S265" s="65" t="e">
        <f>#REF!</f>
        <v>#REF!</v>
      </c>
      <c r="T265" s="65" t="e">
        <f>#REF!</f>
        <v>#REF!</v>
      </c>
      <c r="U265" s="65" t="e">
        <f>#REF!</f>
        <v>#REF!</v>
      </c>
      <c r="V265" s="65" t="e">
        <f>#REF!</f>
        <v>#REF!</v>
      </c>
      <c r="W265" s="65" t="e">
        <f>#REF!</f>
        <v>#REF!</v>
      </c>
      <c r="X265" s="65" t="e">
        <f>#REF!</f>
        <v>#REF!</v>
      </c>
      <c r="Y265" s="65" t="e">
        <f>#REF!</f>
        <v>#REF!</v>
      </c>
      <c r="Z265" s="65" t="e">
        <f>#REF!</f>
        <v>#REF!</v>
      </c>
      <c r="AA265" s="65" t="e">
        <f>#REF!</f>
        <v>#REF!</v>
      </c>
      <c r="AB265" s="65" t="e">
        <f>#REF!</f>
        <v>#REF!</v>
      </c>
      <c r="AC265" s="76">
        <v>62.5</v>
      </c>
      <c r="AD265" s="106" t="e">
        <f t="shared" si="136"/>
        <v>#REF!</v>
      </c>
      <c r="AE265" s="91">
        <v>1.92</v>
      </c>
      <c r="AF265" s="88">
        <v>2.1949999999999998</v>
      </c>
      <c r="AG265" s="89" t="e">
        <f t="shared" si="137"/>
        <v>#REF!</v>
      </c>
      <c r="AH265" s="36" t="e">
        <f t="shared" si="138"/>
        <v>#REF!</v>
      </c>
      <c r="AI265" s="36">
        <f>VLOOKUP(A265,'base vis'!C:I,7,0)</f>
        <v>0</v>
      </c>
      <c r="AJ265" s="36">
        <f>VLOOKUP($A265,'base vis'!C:J,8,0)</f>
        <v>0</v>
      </c>
      <c r="AK265" s="36">
        <f>VLOOKUP($A265,'base vis'!C:K,9,0)</f>
        <v>10</v>
      </c>
      <c r="AL265" s="36">
        <f>VLOOKUP($A265,'base vis'!C:L,10,0)</f>
        <v>0</v>
      </c>
      <c r="AM265" s="36">
        <f>VLOOKUP($A265,'base vis'!C:M,11,0)</f>
        <v>0</v>
      </c>
      <c r="AN265" s="36">
        <f>VLOOKUP($A265,'base vis'!C:N,12,0)</f>
        <v>0</v>
      </c>
      <c r="AO265" s="36">
        <f>VLOOKUP($A265,'base vis'!C:O,13,0)</f>
        <v>0</v>
      </c>
      <c r="AP265" s="36">
        <f>VLOOKUP($A265,'base vis'!C:P,14,0)</f>
        <v>0</v>
      </c>
      <c r="AQ265" s="36">
        <f>VLOOKUP($A265,'base vis'!C:Q,15,0)</f>
        <v>0</v>
      </c>
      <c r="AR265" s="36">
        <f>VLOOKUP($A265,'base vis'!C:R,16,0)</f>
        <v>0</v>
      </c>
      <c r="AS265" s="36">
        <f>VLOOKUP($A265,'base vis'!C:S,17,0)</f>
        <v>0</v>
      </c>
      <c r="AT265" s="36">
        <f>VLOOKUP($A265,'base vis'!C:T,18,0)</f>
        <v>0</v>
      </c>
      <c r="AU265" s="36">
        <f>VLOOKUP($A265,'base vis'!C:U,19,0)</f>
        <v>0</v>
      </c>
      <c r="AV265" s="36">
        <f>VLOOKUP($A265,'base vis'!C:V,20,0)</f>
        <v>0</v>
      </c>
      <c r="AW265" s="36">
        <f>VLOOKUP($A265,'base vis'!C:W,21,0)</f>
        <v>0</v>
      </c>
      <c r="AX265" s="36">
        <f>VLOOKUP($A265,'base vis'!C:X,22,0)</f>
        <v>0</v>
      </c>
      <c r="AY265" s="36">
        <f>VLOOKUP($A265,'base vis'!C:Y,23,0)</f>
        <v>0</v>
      </c>
      <c r="AZ265" s="36">
        <f>VLOOKUP($A265,'base vis'!C:E,3,0)</f>
        <v>10</v>
      </c>
      <c r="BA265" s="36">
        <f>VLOOKUP($A265,'base vis'!C:F,4,0)</f>
        <v>0</v>
      </c>
      <c r="BB265" s="36">
        <f>VLOOKUP($A265,'base vis'!C:G,5,0)</f>
        <v>0</v>
      </c>
      <c r="BC265" s="36">
        <f>VLOOKUP($A265,'base vis'!C:H,6,0)</f>
        <v>0</v>
      </c>
      <c r="BD265" s="36" t="e">
        <f t="shared" si="115"/>
        <v>#REF!</v>
      </c>
      <c r="BE265" s="36" t="e">
        <f t="shared" si="116"/>
        <v>#REF!</v>
      </c>
      <c r="BF265" s="36" t="e">
        <f t="shared" si="117"/>
        <v>#REF!</v>
      </c>
      <c r="BG265" s="36" t="e">
        <f t="shared" si="118"/>
        <v>#REF!</v>
      </c>
      <c r="BH265" s="36" t="e">
        <f t="shared" si="119"/>
        <v>#REF!</v>
      </c>
      <c r="BI265" s="36" t="e">
        <f t="shared" si="120"/>
        <v>#REF!</v>
      </c>
      <c r="BJ265" s="36" t="e">
        <f t="shared" si="121"/>
        <v>#REF!</v>
      </c>
      <c r="BK265" s="36" t="e">
        <f t="shared" si="122"/>
        <v>#REF!</v>
      </c>
      <c r="BL265" s="36" t="e">
        <f t="shared" si="123"/>
        <v>#REF!</v>
      </c>
      <c r="BM265" s="36" t="e">
        <f t="shared" si="124"/>
        <v>#REF!</v>
      </c>
      <c r="BN265" s="36" t="e">
        <f t="shared" si="125"/>
        <v>#REF!</v>
      </c>
      <c r="BO265" s="36" t="e">
        <f t="shared" si="126"/>
        <v>#REF!</v>
      </c>
      <c r="BP265" s="36" t="e">
        <f t="shared" si="127"/>
        <v>#REF!</v>
      </c>
      <c r="BQ265" s="36" t="e">
        <f t="shared" si="128"/>
        <v>#REF!</v>
      </c>
      <c r="BR265" s="36" t="e">
        <f t="shared" si="129"/>
        <v>#REF!</v>
      </c>
      <c r="BS265" s="36" t="e">
        <f t="shared" si="130"/>
        <v>#REF!</v>
      </c>
      <c r="BT265" s="36" t="e">
        <f t="shared" si="131"/>
        <v>#REF!</v>
      </c>
      <c r="BU265" s="36" t="e">
        <f t="shared" si="132"/>
        <v>#REF!</v>
      </c>
      <c r="BV265" s="36" t="e">
        <f t="shared" si="133"/>
        <v>#REF!</v>
      </c>
      <c r="BW265" s="36" t="e">
        <f t="shared" si="134"/>
        <v>#REF!</v>
      </c>
      <c r="BX265" s="36" t="e">
        <f t="shared" si="135"/>
        <v>#REF!</v>
      </c>
    </row>
    <row r="266" spans="1:76" s="36" customFormat="1" ht="13.95" customHeight="1" thickBot="1">
      <c r="A266" s="81" t="s">
        <v>342</v>
      </c>
      <c r="B266" s="26">
        <v>10</v>
      </c>
      <c r="C266" s="61" t="s">
        <v>90</v>
      </c>
      <c r="D266" s="62" t="s">
        <v>111</v>
      </c>
      <c r="E266" s="62"/>
      <c r="F266" s="72"/>
      <c r="G266" s="72"/>
      <c r="H266" s="72">
        <v>10</v>
      </c>
      <c r="I266" s="72"/>
      <c r="J266" s="72"/>
      <c r="K266" s="72"/>
      <c r="L266" s="126"/>
      <c r="M266" s="65" t="e">
        <f>#REF!</f>
        <v>#REF!</v>
      </c>
      <c r="N266" s="65" t="e">
        <f>#REF!</f>
        <v>#REF!</v>
      </c>
      <c r="O266" s="65" t="e">
        <f>#REF!</f>
        <v>#REF!</v>
      </c>
      <c r="P266" s="65" t="e">
        <f>#REF!</f>
        <v>#REF!</v>
      </c>
      <c r="Q266" s="65" t="e">
        <f>#REF!</f>
        <v>#REF!</v>
      </c>
      <c r="R266" s="65" t="e">
        <f>#REF!</f>
        <v>#REF!</v>
      </c>
      <c r="S266" s="65" t="e">
        <f>#REF!</f>
        <v>#REF!</v>
      </c>
      <c r="T266" s="65" t="e">
        <f>#REF!</f>
        <v>#REF!</v>
      </c>
      <c r="U266" s="65" t="e">
        <f>#REF!</f>
        <v>#REF!</v>
      </c>
      <c r="V266" s="65" t="e">
        <f>#REF!</f>
        <v>#REF!</v>
      </c>
      <c r="W266" s="65" t="e">
        <f>#REF!</f>
        <v>#REF!</v>
      </c>
      <c r="X266" s="65" t="e">
        <f>#REF!</f>
        <v>#REF!</v>
      </c>
      <c r="Y266" s="65" t="e">
        <f>#REF!</f>
        <v>#REF!</v>
      </c>
      <c r="Z266" s="65" t="e">
        <f>#REF!</f>
        <v>#REF!</v>
      </c>
      <c r="AA266" s="65" t="e">
        <f>#REF!</f>
        <v>#REF!</v>
      </c>
      <c r="AB266" s="65" t="e">
        <f>#REF!</f>
        <v>#REF!</v>
      </c>
      <c r="AC266" s="76">
        <v>62.5</v>
      </c>
      <c r="AD266" s="106" t="e">
        <f t="shared" si="136"/>
        <v>#REF!</v>
      </c>
      <c r="AE266" s="91">
        <v>1.72</v>
      </c>
      <c r="AF266" s="88">
        <v>1.9950000000000001</v>
      </c>
      <c r="AG266" s="89" t="e">
        <f t="shared" si="137"/>
        <v>#REF!</v>
      </c>
      <c r="AH266" s="36" t="e">
        <f t="shared" si="138"/>
        <v>#REF!</v>
      </c>
      <c r="AI266" s="36">
        <f>VLOOKUP(A266,'base vis'!C:I,7,0)</f>
        <v>0</v>
      </c>
      <c r="AJ266" s="36">
        <f>VLOOKUP($A266,'base vis'!C:J,8,0)</f>
        <v>2</v>
      </c>
      <c r="AK266" s="36">
        <f>VLOOKUP($A266,'base vis'!C:K,9,0)</f>
        <v>8</v>
      </c>
      <c r="AL266" s="36">
        <f>VLOOKUP($A266,'base vis'!C:L,10,0)</f>
        <v>0</v>
      </c>
      <c r="AM266" s="36">
        <f>VLOOKUP($A266,'base vis'!C:M,11,0)</f>
        <v>0</v>
      </c>
      <c r="AN266" s="36">
        <f>VLOOKUP($A266,'base vis'!C:N,12,0)</f>
        <v>0</v>
      </c>
      <c r="AO266" s="36">
        <f>VLOOKUP($A266,'base vis'!C:O,13,0)</f>
        <v>0</v>
      </c>
      <c r="AP266" s="36">
        <f>VLOOKUP($A266,'base vis'!C:P,14,0)</f>
        <v>0</v>
      </c>
      <c r="AQ266" s="36">
        <f>VLOOKUP($A266,'base vis'!C:Q,15,0)</f>
        <v>0</v>
      </c>
      <c r="AR266" s="36">
        <f>VLOOKUP($A266,'base vis'!C:R,16,0)</f>
        <v>0</v>
      </c>
      <c r="AS266" s="36">
        <f>VLOOKUP($A266,'base vis'!C:S,17,0)</f>
        <v>0</v>
      </c>
      <c r="AT266" s="36">
        <f>VLOOKUP($A266,'base vis'!C:T,18,0)</f>
        <v>0</v>
      </c>
      <c r="AU266" s="36">
        <f>VLOOKUP($A266,'base vis'!C:U,19,0)</f>
        <v>0</v>
      </c>
      <c r="AV266" s="36">
        <f>VLOOKUP($A266,'base vis'!C:V,20,0)</f>
        <v>0</v>
      </c>
      <c r="AW266" s="36">
        <f>VLOOKUP($A266,'base vis'!C:W,21,0)</f>
        <v>0</v>
      </c>
      <c r="AX266" s="36">
        <f>VLOOKUP($A266,'base vis'!C:X,22,0)</f>
        <v>0</v>
      </c>
      <c r="AY266" s="36">
        <f>VLOOKUP($A266,'base vis'!C:Y,23,0)</f>
        <v>0</v>
      </c>
      <c r="AZ266" s="36">
        <f>VLOOKUP($A266,'base vis'!C:E,3,0)</f>
        <v>0</v>
      </c>
      <c r="BA266" s="36">
        <f>VLOOKUP($A266,'base vis'!C:F,4,0)</f>
        <v>10</v>
      </c>
      <c r="BB266" s="36">
        <f>VLOOKUP($A266,'base vis'!C:G,5,0)</f>
        <v>0</v>
      </c>
      <c r="BC266" s="36">
        <f>VLOOKUP($A266,'base vis'!C:H,6,0)</f>
        <v>0</v>
      </c>
      <c r="BD266" s="36" t="e">
        <f t="shared" si="115"/>
        <v>#REF!</v>
      </c>
      <c r="BE266" s="36" t="e">
        <f t="shared" si="116"/>
        <v>#REF!</v>
      </c>
      <c r="BF266" s="36" t="e">
        <f t="shared" si="117"/>
        <v>#REF!</v>
      </c>
      <c r="BG266" s="36" t="e">
        <f t="shared" si="118"/>
        <v>#REF!</v>
      </c>
      <c r="BH266" s="36" t="e">
        <f t="shared" si="119"/>
        <v>#REF!</v>
      </c>
      <c r="BI266" s="36" t="e">
        <f t="shared" si="120"/>
        <v>#REF!</v>
      </c>
      <c r="BJ266" s="36" t="e">
        <f t="shared" si="121"/>
        <v>#REF!</v>
      </c>
      <c r="BK266" s="36" t="e">
        <f t="shared" si="122"/>
        <v>#REF!</v>
      </c>
      <c r="BL266" s="36" t="e">
        <f t="shared" si="123"/>
        <v>#REF!</v>
      </c>
      <c r="BM266" s="36" t="e">
        <f t="shared" si="124"/>
        <v>#REF!</v>
      </c>
      <c r="BN266" s="36" t="e">
        <f t="shared" si="125"/>
        <v>#REF!</v>
      </c>
      <c r="BO266" s="36" t="e">
        <f t="shared" si="126"/>
        <v>#REF!</v>
      </c>
      <c r="BP266" s="36" t="e">
        <f t="shared" si="127"/>
        <v>#REF!</v>
      </c>
      <c r="BQ266" s="36" t="e">
        <f t="shared" si="128"/>
        <v>#REF!</v>
      </c>
      <c r="BR266" s="36" t="e">
        <f t="shared" si="129"/>
        <v>#REF!</v>
      </c>
      <c r="BS266" s="36" t="e">
        <f t="shared" si="130"/>
        <v>#REF!</v>
      </c>
      <c r="BT266" s="36" t="e">
        <f t="shared" si="131"/>
        <v>#REF!</v>
      </c>
      <c r="BU266" s="36" t="e">
        <f t="shared" si="132"/>
        <v>#REF!</v>
      </c>
      <c r="BV266" s="36" t="e">
        <f t="shared" si="133"/>
        <v>#REF!</v>
      </c>
      <c r="BW266" s="36" t="e">
        <f t="shared" si="134"/>
        <v>#REF!</v>
      </c>
      <c r="BX266" s="36" t="e">
        <f t="shared" si="135"/>
        <v>#REF!</v>
      </c>
    </row>
    <row r="267" spans="1:76" s="36" customFormat="1" ht="13.95" customHeight="1" thickBot="1">
      <c r="A267" s="81" t="s">
        <v>1426</v>
      </c>
      <c r="B267" s="26">
        <v>10</v>
      </c>
      <c r="C267" s="61" t="s">
        <v>90</v>
      </c>
      <c r="D267" s="62" t="s">
        <v>111</v>
      </c>
      <c r="E267" s="62"/>
      <c r="F267" s="72"/>
      <c r="G267" s="72"/>
      <c r="H267" s="72">
        <v>10</v>
      </c>
      <c r="I267" s="72"/>
      <c r="J267" s="72"/>
      <c r="K267" s="72"/>
      <c r="L267" s="126"/>
      <c r="M267" s="65" t="e">
        <f>#REF!</f>
        <v>#REF!</v>
      </c>
      <c r="N267" s="65" t="e">
        <f>#REF!</f>
        <v>#REF!</v>
      </c>
      <c r="O267" s="65" t="e">
        <f>#REF!</f>
        <v>#REF!</v>
      </c>
      <c r="P267" s="65" t="e">
        <f>#REF!</f>
        <v>#REF!</v>
      </c>
      <c r="Q267" s="65" t="e">
        <f>#REF!</f>
        <v>#REF!</v>
      </c>
      <c r="R267" s="65" t="e">
        <f>#REF!</f>
        <v>#REF!</v>
      </c>
      <c r="S267" s="65" t="e">
        <f>#REF!</f>
        <v>#REF!</v>
      </c>
      <c r="T267" s="65" t="e">
        <f>#REF!</f>
        <v>#REF!</v>
      </c>
      <c r="U267" s="65" t="e">
        <f>#REF!</f>
        <v>#REF!</v>
      </c>
      <c r="V267" s="65" t="e">
        <f>#REF!</f>
        <v>#REF!</v>
      </c>
      <c r="W267" s="65" t="e">
        <f>#REF!</f>
        <v>#REF!</v>
      </c>
      <c r="X267" s="65" t="e">
        <f>#REF!</f>
        <v>#REF!</v>
      </c>
      <c r="Y267" s="65" t="e">
        <f>#REF!</f>
        <v>#REF!</v>
      </c>
      <c r="Z267" s="65" t="e">
        <f>#REF!</f>
        <v>#REF!</v>
      </c>
      <c r="AA267" s="65" t="e">
        <f>#REF!</f>
        <v>#REF!</v>
      </c>
      <c r="AB267" s="65" t="e">
        <f>#REF!</f>
        <v>#REF!</v>
      </c>
      <c r="AC267" s="76">
        <v>62.5</v>
      </c>
      <c r="AD267" s="106" t="e">
        <f t="shared" si="136"/>
        <v>#REF!</v>
      </c>
      <c r="AE267" s="91">
        <v>1.86</v>
      </c>
      <c r="AF267" s="88">
        <v>2.14</v>
      </c>
      <c r="AG267" s="89" t="e">
        <f t="shared" si="137"/>
        <v>#REF!</v>
      </c>
      <c r="AH267" s="36" t="e">
        <f t="shared" si="138"/>
        <v>#REF!</v>
      </c>
      <c r="AI267" s="36">
        <f>VLOOKUP(A267,'base vis'!C:I,7,0)</f>
        <v>0</v>
      </c>
      <c r="AJ267" s="36">
        <f>VLOOKUP($A267,'base vis'!C:J,8,0)</f>
        <v>3</v>
      </c>
      <c r="AK267" s="36">
        <f>VLOOKUP($A267,'base vis'!C:K,9,0)</f>
        <v>7</v>
      </c>
      <c r="AL267" s="36">
        <f>VLOOKUP($A267,'base vis'!C:L,10,0)</f>
        <v>0</v>
      </c>
      <c r="AM267" s="36">
        <f>VLOOKUP($A267,'base vis'!C:M,11,0)</f>
        <v>0</v>
      </c>
      <c r="AN267" s="36">
        <f>VLOOKUP($A267,'base vis'!C:N,12,0)</f>
        <v>0</v>
      </c>
      <c r="AO267" s="36">
        <f>VLOOKUP($A267,'base vis'!C:O,13,0)</f>
        <v>0</v>
      </c>
      <c r="AP267" s="36">
        <f>VLOOKUP($A267,'base vis'!C:P,14,0)</f>
        <v>0</v>
      </c>
      <c r="AQ267" s="36">
        <f>VLOOKUP($A267,'base vis'!C:Q,15,0)</f>
        <v>0</v>
      </c>
      <c r="AR267" s="36">
        <f>VLOOKUP($A267,'base vis'!C:R,16,0)</f>
        <v>0</v>
      </c>
      <c r="AS267" s="36">
        <f>VLOOKUP($A267,'base vis'!C:S,17,0)</f>
        <v>0</v>
      </c>
      <c r="AT267" s="36">
        <f>VLOOKUP($A267,'base vis'!C:T,18,0)</f>
        <v>0</v>
      </c>
      <c r="AU267" s="36">
        <f>VLOOKUP($A267,'base vis'!C:U,19,0)</f>
        <v>0</v>
      </c>
      <c r="AV267" s="36">
        <f>VLOOKUP($A267,'base vis'!C:V,20,0)</f>
        <v>0</v>
      </c>
      <c r="AW267" s="36">
        <f>VLOOKUP($A267,'base vis'!C:W,21,0)</f>
        <v>0</v>
      </c>
      <c r="AX267" s="36">
        <f>VLOOKUP($A267,'base vis'!C:X,22,0)</f>
        <v>0</v>
      </c>
      <c r="AY267" s="36">
        <f>VLOOKUP($A267,'base vis'!C:Y,23,0)</f>
        <v>0</v>
      </c>
      <c r="AZ267" s="36">
        <f>VLOOKUP($A267,'base vis'!C:E,3,0)</f>
        <v>0</v>
      </c>
      <c r="BA267" s="36">
        <f>VLOOKUP($A267,'base vis'!C:F,4,0)</f>
        <v>0</v>
      </c>
      <c r="BB267" s="36">
        <f>VLOOKUP($A267,'base vis'!C:G,5,0)</f>
        <v>0</v>
      </c>
      <c r="BC267" s="36">
        <f>VLOOKUP($A267,'base vis'!C:H,6,0)</f>
        <v>0</v>
      </c>
      <c r="BD267" s="36" t="e">
        <f t="shared" si="115"/>
        <v>#REF!</v>
      </c>
      <c r="BE267" s="36" t="e">
        <f t="shared" si="116"/>
        <v>#REF!</v>
      </c>
      <c r="BF267" s="36" t="e">
        <f t="shared" si="117"/>
        <v>#REF!</v>
      </c>
      <c r="BG267" s="36" t="e">
        <f t="shared" si="118"/>
        <v>#REF!</v>
      </c>
      <c r="BH267" s="36" t="e">
        <f t="shared" si="119"/>
        <v>#REF!</v>
      </c>
      <c r="BI267" s="36" t="e">
        <f t="shared" si="120"/>
        <v>#REF!</v>
      </c>
      <c r="BJ267" s="36" t="e">
        <f t="shared" si="121"/>
        <v>#REF!</v>
      </c>
      <c r="BK267" s="36" t="e">
        <f t="shared" si="122"/>
        <v>#REF!</v>
      </c>
      <c r="BL267" s="36" t="e">
        <f t="shared" si="123"/>
        <v>#REF!</v>
      </c>
      <c r="BM267" s="36" t="e">
        <f t="shared" si="124"/>
        <v>#REF!</v>
      </c>
      <c r="BN267" s="36" t="e">
        <f t="shared" si="125"/>
        <v>#REF!</v>
      </c>
      <c r="BO267" s="36" t="e">
        <f t="shared" si="126"/>
        <v>#REF!</v>
      </c>
      <c r="BP267" s="36" t="e">
        <f t="shared" si="127"/>
        <v>#REF!</v>
      </c>
      <c r="BQ267" s="36" t="e">
        <f t="shared" si="128"/>
        <v>#REF!</v>
      </c>
      <c r="BR267" s="36" t="e">
        <f t="shared" si="129"/>
        <v>#REF!</v>
      </c>
      <c r="BS267" s="36" t="e">
        <f t="shared" si="130"/>
        <v>#REF!</v>
      </c>
      <c r="BT267" s="36" t="e">
        <f t="shared" si="131"/>
        <v>#REF!</v>
      </c>
      <c r="BU267" s="36" t="e">
        <f t="shared" si="132"/>
        <v>#REF!</v>
      </c>
      <c r="BV267" s="36" t="e">
        <f t="shared" si="133"/>
        <v>#REF!</v>
      </c>
      <c r="BW267" s="36" t="e">
        <f t="shared" si="134"/>
        <v>#REF!</v>
      </c>
      <c r="BX267" s="36" t="e">
        <f t="shared" si="135"/>
        <v>#REF!</v>
      </c>
    </row>
    <row r="268" spans="1:76" s="36" customFormat="1" ht="13.95" customHeight="1" thickBot="1">
      <c r="A268" s="81" t="s">
        <v>343</v>
      </c>
      <c r="B268" s="26">
        <v>10</v>
      </c>
      <c r="C268" s="61" t="s">
        <v>90</v>
      </c>
      <c r="D268" s="62" t="s">
        <v>111</v>
      </c>
      <c r="E268" s="62"/>
      <c r="F268" s="72"/>
      <c r="G268" s="72"/>
      <c r="H268" s="72">
        <v>10</v>
      </c>
      <c r="I268" s="72"/>
      <c r="J268" s="72"/>
      <c r="K268" s="72"/>
      <c r="L268" s="126"/>
      <c r="M268" s="65" t="e">
        <f>#REF!</f>
        <v>#REF!</v>
      </c>
      <c r="N268" s="65" t="e">
        <f>#REF!</f>
        <v>#REF!</v>
      </c>
      <c r="O268" s="65" t="e">
        <f>#REF!</f>
        <v>#REF!</v>
      </c>
      <c r="P268" s="65" t="e">
        <f>#REF!</f>
        <v>#REF!</v>
      </c>
      <c r="Q268" s="65" t="e">
        <f>#REF!</f>
        <v>#REF!</v>
      </c>
      <c r="R268" s="65" t="e">
        <f>#REF!</f>
        <v>#REF!</v>
      </c>
      <c r="S268" s="65" t="e">
        <f>#REF!</f>
        <v>#REF!</v>
      </c>
      <c r="T268" s="65" t="e">
        <f>#REF!</f>
        <v>#REF!</v>
      </c>
      <c r="U268" s="65" t="e">
        <f>#REF!</f>
        <v>#REF!</v>
      </c>
      <c r="V268" s="65" t="e">
        <f>#REF!</f>
        <v>#REF!</v>
      </c>
      <c r="W268" s="65" t="e">
        <f>#REF!</f>
        <v>#REF!</v>
      </c>
      <c r="X268" s="65" t="e">
        <f>#REF!</f>
        <v>#REF!</v>
      </c>
      <c r="Y268" s="65" t="e">
        <f>#REF!</f>
        <v>#REF!</v>
      </c>
      <c r="Z268" s="65" t="e">
        <f>#REF!</f>
        <v>#REF!</v>
      </c>
      <c r="AA268" s="65" t="e">
        <f>#REF!</f>
        <v>#REF!</v>
      </c>
      <c r="AB268" s="65" t="e">
        <f>#REF!</f>
        <v>#REF!</v>
      </c>
      <c r="AC268" s="76">
        <v>67.5</v>
      </c>
      <c r="AD268" s="106" t="e">
        <f t="shared" si="136"/>
        <v>#REF!</v>
      </c>
      <c r="AE268" s="91">
        <v>2.6</v>
      </c>
      <c r="AF268" s="88">
        <v>2.875</v>
      </c>
      <c r="AG268" s="89" t="e">
        <f t="shared" si="137"/>
        <v>#REF!</v>
      </c>
      <c r="AH268" s="36" t="e">
        <f t="shared" si="138"/>
        <v>#REF!</v>
      </c>
      <c r="AI268" s="36">
        <f>VLOOKUP(A268,'base vis'!C:I,7,0)</f>
        <v>0</v>
      </c>
      <c r="AJ268" s="36">
        <f>VLOOKUP($A268,'base vis'!C:J,8,0)</f>
        <v>0</v>
      </c>
      <c r="AK268" s="36">
        <f>VLOOKUP($A268,'base vis'!C:K,9,0)</f>
        <v>0</v>
      </c>
      <c r="AL268" s="36">
        <f>VLOOKUP($A268,'base vis'!C:L,10,0)</f>
        <v>10</v>
      </c>
      <c r="AM268" s="36">
        <f>VLOOKUP($A268,'base vis'!C:M,11,0)</f>
        <v>0</v>
      </c>
      <c r="AN268" s="36">
        <f>VLOOKUP($A268,'base vis'!C:N,12,0)</f>
        <v>0</v>
      </c>
      <c r="AO268" s="36">
        <f>VLOOKUP($A268,'base vis'!C:O,13,0)</f>
        <v>0</v>
      </c>
      <c r="AP268" s="36">
        <f>VLOOKUP($A268,'base vis'!C:P,14,0)</f>
        <v>0</v>
      </c>
      <c r="AQ268" s="36">
        <f>VLOOKUP($A268,'base vis'!C:Q,15,0)</f>
        <v>0</v>
      </c>
      <c r="AR268" s="36">
        <f>VLOOKUP($A268,'base vis'!C:R,16,0)</f>
        <v>0</v>
      </c>
      <c r="AS268" s="36">
        <f>VLOOKUP($A268,'base vis'!C:S,17,0)</f>
        <v>0</v>
      </c>
      <c r="AT268" s="36">
        <f>VLOOKUP($A268,'base vis'!C:T,18,0)</f>
        <v>0</v>
      </c>
      <c r="AU268" s="36">
        <f>VLOOKUP($A268,'base vis'!C:U,19,0)</f>
        <v>0</v>
      </c>
      <c r="AV268" s="36">
        <f>VLOOKUP($A268,'base vis'!C:V,20,0)</f>
        <v>0</v>
      </c>
      <c r="AW268" s="36">
        <f>VLOOKUP($A268,'base vis'!C:W,21,0)</f>
        <v>0</v>
      </c>
      <c r="AX268" s="36">
        <f>VLOOKUP($A268,'base vis'!C:X,22,0)</f>
        <v>0</v>
      </c>
      <c r="AY268" s="36">
        <f>VLOOKUP($A268,'base vis'!C:Y,23,0)</f>
        <v>0</v>
      </c>
      <c r="AZ268" s="36">
        <f>VLOOKUP($A268,'base vis'!C:E,3,0)</f>
        <v>1</v>
      </c>
      <c r="BA268" s="36">
        <f>VLOOKUP($A268,'base vis'!C:F,4,0)</f>
        <v>9</v>
      </c>
      <c r="BB268" s="36">
        <f>VLOOKUP($A268,'base vis'!C:G,5,0)</f>
        <v>0</v>
      </c>
      <c r="BC268" s="36">
        <f>VLOOKUP($A268,'base vis'!C:H,6,0)</f>
        <v>0</v>
      </c>
      <c r="BD268" s="36" t="e">
        <f t="shared" si="115"/>
        <v>#REF!</v>
      </c>
      <c r="BE268" s="36" t="e">
        <f t="shared" si="116"/>
        <v>#REF!</v>
      </c>
      <c r="BF268" s="36" t="e">
        <f t="shared" si="117"/>
        <v>#REF!</v>
      </c>
      <c r="BG268" s="36" t="e">
        <f t="shared" si="118"/>
        <v>#REF!</v>
      </c>
      <c r="BH268" s="36" t="e">
        <f t="shared" si="119"/>
        <v>#REF!</v>
      </c>
      <c r="BI268" s="36" t="e">
        <f t="shared" si="120"/>
        <v>#REF!</v>
      </c>
      <c r="BJ268" s="36" t="e">
        <f t="shared" si="121"/>
        <v>#REF!</v>
      </c>
      <c r="BK268" s="36" t="e">
        <f t="shared" si="122"/>
        <v>#REF!</v>
      </c>
      <c r="BL268" s="36" t="e">
        <f t="shared" si="123"/>
        <v>#REF!</v>
      </c>
      <c r="BM268" s="36" t="e">
        <f t="shared" si="124"/>
        <v>#REF!</v>
      </c>
      <c r="BN268" s="36" t="e">
        <f t="shared" si="125"/>
        <v>#REF!</v>
      </c>
      <c r="BO268" s="36" t="e">
        <f t="shared" si="126"/>
        <v>#REF!</v>
      </c>
      <c r="BP268" s="36" t="e">
        <f t="shared" si="127"/>
        <v>#REF!</v>
      </c>
      <c r="BQ268" s="36" t="e">
        <f t="shared" si="128"/>
        <v>#REF!</v>
      </c>
      <c r="BR268" s="36" t="e">
        <f t="shared" si="129"/>
        <v>#REF!</v>
      </c>
      <c r="BS268" s="36" t="e">
        <f t="shared" si="130"/>
        <v>#REF!</v>
      </c>
      <c r="BT268" s="36" t="e">
        <f t="shared" si="131"/>
        <v>#REF!</v>
      </c>
      <c r="BU268" s="36" t="e">
        <f t="shared" si="132"/>
        <v>#REF!</v>
      </c>
      <c r="BV268" s="36" t="e">
        <f t="shared" si="133"/>
        <v>#REF!</v>
      </c>
      <c r="BW268" s="36" t="e">
        <f t="shared" si="134"/>
        <v>#REF!</v>
      </c>
      <c r="BX268" s="36" t="e">
        <f t="shared" si="135"/>
        <v>#REF!</v>
      </c>
    </row>
    <row r="269" spans="1:76" s="36" customFormat="1" ht="13.95" customHeight="1" thickBot="1">
      <c r="A269" s="81" t="s">
        <v>1427</v>
      </c>
      <c r="B269" s="26">
        <v>10</v>
      </c>
      <c r="C269" s="61" t="s">
        <v>91</v>
      </c>
      <c r="D269" s="62" t="s">
        <v>111</v>
      </c>
      <c r="E269" s="62"/>
      <c r="F269" s="72"/>
      <c r="G269" s="72"/>
      <c r="H269" s="72"/>
      <c r="I269" s="72">
        <v>10</v>
      </c>
      <c r="J269" s="72"/>
      <c r="K269" s="72"/>
      <c r="L269" s="126"/>
      <c r="M269" s="65" t="e">
        <f>#REF!</f>
        <v>#REF!</v>
      </c>
      <c r="N269" s="65" t="e">
        <f>#REF!</f>
        <v>#REF!</v>
      </c>
      <c r="O269" s="65" t="e">
        <f>#REF!</f>
        <v>#REF!</v>
      </c>
      <c r="P269" s="65" t="e">
        <f>#REF!</f>
        <v>#REF!</v>
      </c>
      <c r="Q269" s="65" t="e">
        <f>#REF!</f>
        <v>#REF!</v>
      </c>
      <c r="R269" s="65" t="e">
        <f>#REF!</f>
        <v>#REF!</v>
      </c>
      <c r="S269" s="65" t="e">
        <f>#REF!</f>
        <v>#REF!</v>
      </c>
      <c r="T269" s="65" t="e">
        <f>#REF!</f>
        <v>#REF!</v>
      </c>
      <c r="U269" s="65" t="e">
        <f>#REF!</f>
        <v>#REF!</v>
      </c>
      <c r="V269" s="65" t="e">
        <f>#REF!</f>
        <v>#REF!</v>
      </c>
      <c r="W269" s="65" t="e">
        <f>#REF!</f>
        <v>#REF!</v>
      </c>
      <c r="X269" s="65" t="e">
        <f>#REF!</f>
        <v>#REF!</v>
      </c>
      <c r="Y269" s="65" t="e">
        <f>#REF!</f>
        <v>#REF!</v>
      </c>
      <c r="Z269" s="65" t="e">
        <f>#REF!</f>
        <v>#REF!</v>
      </c>
      <c r="AA269" s="65" t="e">
        <f>#REF!</f>
        <v>#REF!</v>
      </c>
      <c r="AB269" s="65" t="e">
        <f>#REF!</f>
        <v>#REF!</v>
      </c>
      <c r="AC269" s="76">
        <v>67.5</v>
      </c>
      <c r="AD269" s="106" t="e">
        <f t="shared" si="136"/>
        <v>#REF!</v>
      </c>
      <c r="AE269" s="91">
        <v>2.68</v>
      </c>
      <c r="AF269" s="88">
        <v>2.9707142857142861</v>
      </c>
      <c r="AG269" s="89" t="e">
        <f t="shared" si="137"/>
        <v>#REF!</v>
      </c>
      <c r="AH269" s="36" t="e">
        <f t="shared" si="138"/>
        <v>#REF!</v>
      </c>
      <c r="AI269" s="36">
        <f>VLOOKUP(A269,'base vis'!C:I,7,0)</f>
        <v>0</v>
      </c>
      <c r="AJ269" s="36">
        <f>VLOOKUP($A269,'base vis'!C:J,8,0)</f>
        <v>4</v>
      </c>
      <c r="AK269" s="36">
        <f>VLOOKUP($A269,'base vis'!C:K,9,0)</f>
        <v>6</v>
      </c>
      <c r="AL269" s="36">
        <f>VLOOKUP($A269,'base vis'!C:L,10,0)</f>
        <v>0</v>
      </c>
      <c r="AM269" s="36">
        <f>VLOOKUP($A269,'base vis'!C:M,11,0)</f>
        <v>0</v>
      </c>
      <c r="AN269" s="36">
        <f>VLOOKUP($A269,'base vis'!C:N,12,0)</f>
        <v>0</v>
      </c>
      <c r="AO269" s="36">
        <f>VLOOKUP($A269,'base vis'!C:O,13,0)</f>
        <v>0</v>
      </c>
      <c r="AP269" s="36">
        <f>VLOOKUP($A269,'base vis'!C:P,14,0)</f>
        <v>0</v>
      </c>
      <c r="AQ269" s="36">
        <f>VLOOKUP($A269,'base vis'!C:Q,15,0)</f>
        <v>0</v>
      </c>
      <c r="AR269" s="36">
        <f>VLOOKUP($A269,'base vis'!C:R,16,0)</f>
        <v>0</v>
      </c>
      <c r="AS269" s="36">
        <f>VLOOKUP($A269,'base vis'!C:S,17,0)</f>
        <v>0</v>
      </c>
      <c r="AT269" s="36">
        <f>VLOOKUP($A269,'base vis'!C:T,18,0)</f>
        <v>0</v>
      </c>
      <c r="AU269" s="36">
        <f>VLOOKUP($A269,'base vis'!C:U,19,0)</f>
        <v>0</v>
      </c>
      <c r="AV269" s="36">
        <f>VLOOKUP($A269,'base vis'!C:V,20,0)</f>
        <v>0</v>
      </c>
      <c r="AW269" s="36">
        <f>VLOOKUP($A269,'base vis'!C:W,21,0)</f>
        <v>0</v>
      </c>
      <c r="AX269" s="36">
        <f>VLOOKUP($A269,'base vis'!C:X,22,0)</f>
        <v>0</v>
      </c>
      <c r="AY269" s="36">
        <f>VLOOKUP($A269,'base vis'!C:Y,23,0)</f>
        <v>0</v>
      </c>
      <c r="AZ269" s="36">
        <f>VLOOKUP($A269,'base vis'!C:E,3,0)</f>
        <v>10</v>
      </c>
      <c r="BA269" s="36">
        <f>VLOOKUP($A269,'base vis'!C:F,4,0)</f>
        <v>0</v>
      </c>
      <c r="BB269" s="36">
        <f>VLOOKUP($A269,'base vis'!C:G,5,0)</f>
        <v>0</v>
      </c>
      <c r="BC269" s="36">
        <f>VLOOKUP($A269,'base vis'!C:H,6,0)</f>
        <v>0</v>
      </c>
      <c r="BD269" s="36" t="e">
        <f t="shared" si="115"/>
        <v>#REF!</v>
      </c>
      <c r="BE269" s="36" t="e">
        <f t="shared" si="116"/>
        <v>#REF!</v>
      </c>
      <c r="BF269" s="36" t="e">
        <f t="shared" si="117"/>
        <v>#REF!</v>
      </c>
      <c r="BG269" s="36" t="e">
        <f t="shared" si="118"/>
        <v>#REF!</v>
      </c>
      <c r="BH269" s="36" t="e">
        <f t="shared" si="119"/>
        <v>#REF!</v>
      </c>
      <c r="BI269" s="36" t="e">
        <f t="shared" si="120"/>
        <v>#REF!</v>
      </c>
      <c r="BJ269" s="36" t="e">
        <f t="shared" si="121"/>
        <v>#REF!</v>
      </c>
      <c r="BK269" s="36" t="e">
        <f t="shared" si="122"/>
        <v>#REF!</v>
      </c>
      <c r="BL269" s="36" t="e">
        <f t="shared" si="123"/>
        <v>#REF!</v>
      </c>
      <c r="BM269" s="36" t="e">
        <f t="shared" si="124"/>
        <v>#REF!</v>
      </c>
      <c r="BN269" s="36" t="e">
        <f t="shared" si="125"/>
        <v>#REF!</v>
      </c>
      <c r="BO269" s="36" t="e">
        <f t="shared" si="126"/>
        <v>#REF!</v>
      </c>
      <c r="BP269" s="36" t="e">
        <f t="shared" si="127"/>
        <v>#REF!</v>
      </c>
      <c r="BQ269" s="36" t="e">
        <f t="shared" si="128"/>
        <v>#REF!</v>
      </c>
      <c r="BR269" s="36" t="e">
        <f t="shared" si="129"/>
        <v>#REF!</v>
      </c>
      <c r="BS269" s="36" t="e">
        <f t="shared" si="130"/>
        <v>#REF!</v>
      </c>
      <c r="BT269" s="36" t="e">
        <f t="shared" si="131"/>
        <v>#REF!</v>
      </c>
      <c r="BU269" s="36" t="e">
        <f t="shared" si="132"/>
        <v>#REF!</v>
      </c>
      <c r="BV269" s="36" t="e">
        <f t="shared" si="133"/>
        <v>#REF!</v>
      </c>
      <c r="BW269" s="36" t="e">
        <f t="shared" si="134"/>
        <v>#REF!</v>
      </c>
      <c r="BX269" s="36" t="e">
        <f t="shared" si="135"/>
        <v>#REF!</v>
      </c>
    </row>
    <row r="270" spans="1:76" s="36" customFormat="1" ht="13.95" customHeight="1" thickBot="1">
      <c r="A270" s="81" t="s">
        <v>1428</v>
      </c>
      <c r="B270" s="26">
        <v>10</v>
      </c>
      <c r="C270" s="61" t="s">
        <v>228</v>
      </c>
      <c r="D270" s="62" t="s">
        <v>111</v>
      </c>
      <c r="E270" s="62"/>
      <c r="F270" s="72"/>
      <c r="G270" s="72"/>
      <c r="H270" s="72">
        <v>10</v>
      </c>
      <c r="I270" s="72"/>
      <c r="J270" s="72"/>
      <c r="K270" s="72"/>
      <c r="L270" s="126"/>
      <c r="M270" s="65" t="e">
        <f>#REF!</f>
        <v>#REF!</v>
      </c>
      <c r="N270" s="65" t="e">
        <f>#REF!</f>
        <v>#REF!</v>
      </c>
      <c r="O270" s="65" t="e">
        <f>#REF!</f>
        <v>#REF!</v>
      </c>
      <c r="P270" s="65" t="e">
        <f>#REF!</f>
        <v>#REF!</v>
      </c>
      <c r="Q270" s="65" t="e">
        <f>#REF!</f>
        <v>#REF!</v>
      </c>
      <c r="R270" s="65" t="e">
        <f>#REF!</f>
        <v>#REF!</v>
      </c>
      <c r="S270" s="65" t="e">
        <f>#REF!</f>
        <v>#REF!</v>
      </c>
      <c r="T270" s="65" t="e">
        <f>#REF!</f>
        <v>#REF!</v>
      </c>
      <c r="U270" s="65" t="e">
        <f>#REF!</f>
        <v>#REF!</v>
      </c>
      <c r="V270" s="65" t="e">
        <f>#REF!</f>
        <v>#REF!</v>
      </c>
      <c r="W270" s="65" t="e">
        <f>#REF!</f>
        <v>#REF!</v>
      </c>
      <c r="X270" s="65" t="e">
        <f>#REF!</f>
        <v>#REF!</v>
      </c>
      <c r="Y270" s="65" t="e">
        <f>#REF!</f>
        <v>#REF!</v>
      </c>
      <c r="Z270" s="65" t="e">
        <f>#REF!</f>
        <v>#REF!</v>
      </c>
      <c r="AA270" s="65" t="e">
        <f>#REF!</f>
        <v>#REF!</v>
      </c>
      <c r="AB270" s="65" t="e">
        <f>#REF!</f>
        <v>#REF!</v>
      </c>
      <c r="AC270" s="76">
        <v>77.5</v>
      </c>
      <c r="AD270" s="106" t="e">
        <f t="shared" si="136"/>
        <v>#REF!</v>
      </c>
      <c r="AE270" s="91">
        <v>3.85</v>
      </c>
      <c r="AF270" s="88">
        <v>4.1909999999999998</v>
      </c>
      <c r="AG270" s="89" t="e">
        <f t="shared" si="137"/>
        <v>#REF!</v>
      </c>
      <c r="AH270" s="36" t="e">
        <f t="shared" si="138"/>
        <v>#REF!</v>
      </c>
      <c r="AI270" s="36">
        <f>VLOOKUP(A270,'base vis'!C:I,7,0)</f>
        <v>0</v>
      </c>
      <c r="AJ270" s="36">
        <f>VLOOKUP($A270,'base vis'!C:J,8,0)</f>
        <v>7</v>
      </c>
      <c r="AK270" s="36">
        <f>VLOOKUP($A270,'base vis'!C:K,9,0)</f>
        <v>3</v>
      </c>
      <c r="AL270" s="36">
        <f>VLOOKUP($A270,'base vis'!C:L,10,0)</f>
        <v>0</v>
      </c>
      <c r="AM270" s="36">
        <f>VLOOKUP($A270,'base vis'!C:M,11,0)</f>
        <v>0</v>
      </c>
      <c r="AN270" s="36">
        <f>VLOOKUP($A270,'base vis'!C:N,12,0)</f>
        <v>0</v>
      </c>
      <c r="AO270" s="36">
        <f>VLOOKUP($A270,'base vis'!C:O,13,0)</f>
        <v>0</v>
      </c>
      <c r="AP270" s="36">
        <f>VLOOKUP($A270,'base vis'!C:P,14,0)</f>
        <v>0</v>
      </c>
      <c r="AQ270" s="36">
        <f>VLOOKUP($A270,'base vis'!C:Q,15,0)</f>
        <v>0</v>
      </c>
      <c r="AR270" s="36">
        <f>VLOOKUP($A270,'base vis'!C:R,16,0)</f>
        <v>0</v>
      </c>
      <c r="AS270" s="36">
        <f>VLOOKUP($A270,'base vis'!C:S,17,0)</f>
        <v>0</v>
      </c>
      <c r="AT270" s="36">
        <f>VLOOKUP($A270,'base vis'!C:T,18,0)</f>
        <v>0</v>
      </c>
      <c r="AU270" s="36">
        <f>VLOOKUP($A270,'base vis'!C:U,19,0)</f>
        <v>0</v>
      </c>
      <c r="AV270" s="36">
        <f>VLOOKUP($A270,'base vis'!C:V,20,0)</f>
        <v>0</v>
      </c>
      <c r="AW270" s="36">
        <f>VLOOKUP($A270,'base vis'!C:W,21,0)</f>
        <v>0</v>
      </c>
      <c r="AX270" s="36">
        <f>VLOOKUP($A270,'base vis'!C:X,22,0)</f>
        <v>0</v>
      </c>
      <c r="AY270" s="36">
        <f>VLOOKUP($A270,'base vis'!C:Y,23,0)</f>
        <v>0</v>
      </c>
      <c r="AZ270" s="36">
        <f>VLOOKUP($A270,'base vis'!C:E,3,0)</f>
        <v>22</v>
      </c>
      <c r="BA270" s="36">
        <f>VLOOKUP($A270,'base vis'!C:F,4,0)</f>
        <v>0</v>
      </c>
      <c r="BB270" s="36">
        <f>VLOOKUP($A270,'base vis'!C:G,5,0)</f>
        <v>0</v>
      </c>
      <c r="BC270" s="36">
        <f>VLOOKUP($A270,'base vis'!C:H,6,0)</f>
        <v>0</v>
      </c>
      <c r="BD270" s="36" t="e">
        <f t="shared" si="115"/>
        <v>#REF!</v>
      </c>
      <c r="BE270" s="36" t="e">
        <f t="shared" si="116"/>
        <v>#REF!</v>
      </c>
      <c r="BF270" s="36" t="e">
        <f t="shared" si="117"/>
        <v>#REF!</v>
      </c>
      <c r="BG270" s="36" t="e">
        <f t="shared" si="118"/>
        <v>#REF!</v>
      </c>
      <c r="BH270" s="36" t="e">
        <f t="shared" si="119"/>
        <v>#REF!</v>
      </c>
      <c r="BI270" s="36" t="e">
        <f t="shared" si="120"/>
        <v>#REF!</v>
      </c>
      <c r="BJ270" s="36" t="e">
        <f t="shared" si="121"/>
        <v>#REF!</v>
      </c>
      <c r="BK270" s="36" t="e">
        <f t="shared" si="122"/>
        <v>#REF!</v>
      </c>
      <c r="BL270" s="36" t="e">
        <f t="shared" si="123"/>
        <v>#REF!</v>
      </c>
      <c r="BM270" s="36" t="e">
        <f t="shared" si="124"/>
        <v>#REF!</v>
      </c>
      <c r="BN270" s="36" t="e">
        <f t="shared" si="125"/>
        <v>#REF!</v>
      </c>
      <c r="BO270" s="36" t="e">
        <f t="shared" si="126"/>
        <v>#REF!</v>
      </c>
      <c r="BP270" s="36" t="e">
        <f t="shared" si="127"/>
        <v>#REF!</v>
      </c>
      <c r="BQ270" s="36" t="e">
        <f t="shared" si="128"/>
        <v>#REF!</v>
      </c>
      <c r="BR270" s="36" t="e">
        <f t="shared" si="129"/>
        <v>#REF!</v>
      </c>
      <c r="BS270" s="36" t="e">
        <f t="shared" si="130"/>
        <v>#REF!</v>
      </c>
      <c r="BT270" s="36" t="e">
        <f t="shared" si="131"/>
        <v>#REF!</v>
      </c>
      <c r="BU270" s="36" t="e">
        <f t="shared" si="132"/>
        <v>#REF!</v>
      </c>
      <c r="BV270" s="36" t="e">
        <f t="shared" si="133"/>
        <v>#REF!</v>
      </c>
      <c r="BW270" s="36" t="e">
        <f t="shared" si="134"/>
        <v>#REF!</v>
      </c>
      <c r="BX270" s="36" t="e">
        <f t="shared" si="135"/>
        <v>#REF!</v>
      </c>
    </row>
    <row r="271" spans="1:76" s="36" customFormat="1" ht="13.95" customHeight="1" thickBot="1">
      <c r="A271" s="81" t="s">
        <v>1429</v>
      </c>
      <c r="B271" s="26">
        <v>10</v>
      </c>
      <c r="C271" s="61" t="s">
        <v>91</v>
      </c>
      <c r="D271" s="62" t="s">
        <v>111</v>
      </c>
      <c r="E271" s="62"/>
      <c r="F271" s="72"/>
      <c r="G271" s="72"/>
      <c r="H271" s="72"/>
      <c r="I271" s="72">
        <v>10</v>
      </c>
      <c r="J271" s="72"/>
      <c r="K271" s="72"/>
      <c r="L271" s="126"/>
      <c r="M271" s="65" t="e">
        <f>#REF!</f>
        <v>#REF!</v>
      </c>
      <c r="N271" s="65" t="e">
        <f>#REF!</f>
        <v>#REF!</v>
      </c>
      <c r="O271" s="65" t="e">
        <f>#REF!</f>
        <v>#REF!</v>
      </c>
      <c r="P271" s="65" t="e">
        <f>#REF!</f>
        <v>#REF!</v>
      </c>
      <c r="Q271" s="65" t="e">
        <f>#REF!</f>
        <v>#REF!</v>
      </c>
      <c r="R271" s="65" t="e">
        <f>#REF!</f>
        <v>#REF!</v>
      </c>
      <c r="S271" s="65" t="e">
        <f>#REF!</f>
        <v>#REF!</v>
      </c>
      <c r="T271" s="65" t="e">
        <f>#REF!</f>
        <v>#REF!</v>
      </c>
      <c r="U271" s="65" t="e">
        <f>#REF!</f>
        <v>#REF!</v>
      </c>
      <c r="V271" s="65" t="e">
        <f>#REF!</f>
        <v>#REF!</v>
      </c>
      <c r="W271" s="65" t="e">
        <f>#REF!</f>
        <v>#REF!</v>
      </c>
      <c r="X271" s="65" t="e">
        <f>#REF!</f>
        <v>#REF!</v>
      </c>
      <c r="Y271" s="65" t="e">
        <f>#REF!</f>
        <v>#REF!</v>
      </c>
      <c r="Z271" s="65" t="e">
        <f>#REF!</f>
        <v>#REF!</v>
      </c>
      <c r="AA271" s="65" t="e">
        <f>#REF!</f>
        <v>#REF!</v>
      </c>
      <c r="AB271" s="65" t="e">
        <f>#REF!</f>
        <v>#REF!</v>
      </c>
      <c r="AC271" s="76">
        <v>77.5</v>
      </c>
      <c r="AD271" s="106" t="e">
        <f t="shared" si="136"/>
        <v>#REF!</v>
      </c>
      <c r="AE271" s="91">
        <v>4.75</v>
      </c>
      <c r="AF271" s="88">
        <v>5.3733333333333331</v>
      </c>
      <c r="AG271" s="89" t="e">
        <f t="shared" si="137"/>
        <v>#REF!</v>
      </c>
      <c r="AH271" s="36" t="e">
        <f t="shared" si="138"/>
        <v>#REF!</v>
      </c>
      <c r="AI271" s="36">
        <f>VLOOKUP(A271,'base vis'!C:I,7,0)</f>
        <v>0</v>
      </c>
      <c r="AJ271" s="36">
        <f>VLOOKUP($A271,'base vis'!C:J,8,0)</f>
        <v>0</v>
      </c>
      <c r="AK271" s="36">
        <f>VLOOKUP($A271,'base vis'!C:K,9,0)</f>
        <v>7</v>
      </c>
      <c r="AL271" s="36">
        <f>VLOOKUP($A271,'base vis'!C:L,10,0)</f>
        <v>3</v>
      </c>
      <c r="AM271" s="36">
        <f>VLOOKUP($A271,'base vis'!C:M,11,0)</f>
        <v>0</v>
      </c>
      <c r="AN271" s="36">
        <f>VLOOKUP($A271,'base vis'!C:N,12,0)</f>
        <v>0</v>
      </c>
      <c r="AO271" s="36">
        <f>VLOOKUP($A271,'base vis'!C:O,13,0)</f>
        <v>0</v>
      </c>
      <c r="AP271" s="36">
        <f>VLOOKUP($A271,'base vis'!C:P,14,0)</f>
        <v>0</v>
      </c>
      <c r="AQ271" s="36">
        <f>VLOOKUP($A271,'base vis'!C:Q,15,0)</f>
        <v>0</v>
      </c>
      <c r="AR271" s="36">
        <f>VLOOKUP($A271,'base vis'!C:R,16,0)</f>
        <v>0</v>
      </c>
      <c r="AS271" s="36">
        <f>VLOOKUP($A271,'base vis'!C:S,17,0)</f>
        <v>0</v>
      </c>
      <c r="AT271" s="36">
        <f>VLOOKUP($A271,'base vis'!C:T,18,0)</f>
        <v>0</v>
      </c>
      <c r="AU271" s="36">
        <f>VLOOKUP($A271,'base vis'!C:U,19,0)</f>
        <v>0</v>
      </c>
      <c r="AV271" s="36">
        <f>VLOOKUP($A271,'base vis'!C:V,20,0)</f>
        <v>0</v>
      </c>
      <c r="AW271" s="36">
        <f>VLOOKUP($A271,'base vis'!C:W,21,0)</f>
        <v>0</v>
      </c>
      <c r="AX271" s="36">
        <f>VLOOKUP($A271,'base vis'!C:X,22,0)</f>
        <v>0</v>
      </c>
      <c r="AY271" s="36">
        <f>VLOOKUP($A271,'base vis'!C:Y,23,0)</f>
        <v>0</v>
      </c>
      <c r="AZ271" s="36">
        <f>VLOOKUP($A271,'base vis'!C:E,3,0)</f>
        <v>21</v>
      </c>
      <c r="BA271" s="36">
        <f>VLOOKUP($A271,'base vis'!C:F,4,0)</f>
        <v>0</v>
      </c>
      <c r="BB271" s="36">
        <f>VLOOKUP($A271,'base vis'!C:G,5,0)</f>
        <v>0</v>
      </c>
      <c r="BC271" s="36">
        <f>VLOOKUP($A271,'base vis'!C:H,6,0)</f>
        <v>0</v>
      </c>
      <c r="BD271" s="36" t="e">
        <f t="shared" si="115"/>
        <v>#REF!</v>
      </c>
      <c r="BE271" s="36" t="e">
        <f t="shared" si="116"/>
        <v>#REF!</v>
      </c>
      <c r="BF271" s="36" t="e">
        <f t="shared" si="117"/>
        <v>#REF!</v>
      </c>
      <c r="BG271" s="36" t="e">
        <f t="shared" si="118"/>
        <v>#REF!</v>
      </c>
      <c r="BH271" s="36" t="e">
        <f t="shared" si="119"/>
        <v>#REF!</v>
      </c>
      <c r="BI271" s="36" t="e">
        <f t="shared" si="120"/>
        <v>#REF!</v>
      </c>
      <c r="BJ271" s="36" t="e">
        <f t="shared" si="121"/>
        <v>#REF!</v>
      </c>
      <c r="BK271" s="36" t="e">
        <f t="shared" si="122"/>
        <v>#REF!</v>
      </c>
      <c r="BL271" s="36" t="e">
        <f t="shared" si="123"/>
        <v>#REF!</v>
      </c>
      <c r="BM271" s="36" t="e">
        <f t="shared" si="124"/>
        <v>#REF!</v>
      </c>
      <c r="BN271" s="36" t="e">
        <f t="shared" si="125"/>
        <v>#REF!</v>
      </c>
      <c r="BO271" s="36" t="e">
        <f t="shared" si="126"/>
        <v>#REF!</v>
      </c>
      <c r="BP271" s="36" t="e">
        <f t="shared" si="127"/>
        <v>#REF!</v>
      </c>
      <c r="BQ271" s="36" t="e">
        <f t="shared" si="128"/>
        <v>#REF!</v>
      </c>
      <c r="BR271" s="36" t="e">
        <f t="shared" si="129"/>
        <v>#REF!</v>
      </c>
      <c r="BS271" s="36" t="e">
        <f t="shared" si="130"/>
        <v>#REF!</v>
      </c>
      <c r="BT271" s="36" t="e">
        <f t="shared" si="131"/>
        <v>#REF!</v>
      </c>
      <c r="BU271" s="36" t="e">
        <f t="shared" si="132"/>
        <v>#REF!</v>
      </c>
      <c r="BV271" s="36" t="e">
        <f t="shared" si="133"/>
        <v>#REF!</v>
      </c>
      <c r="BW271" s="36" t="e">
        <f t="shared" si="134"/>
        <v>#REF!</v>
      </c>
      <c r="BX271" s="36" t="e">
        <f t="shared" si="135"/>
        <v>#REF!</v>
      </c>
    </row>
    <row r="272" spans="1:76" s="36" customFormat="1" ht="13.95" customHeight="1" thickBot="1">
      <c r="A272" s="81" t="s">
        <v>344</v>
      </c>
      <c r="B272" s="26">
        <v>10</v>
      </c>
      <c r="C272" s="61" t="s">
        <v>91</v>
      </c>
      <c r="D272" s="62" t="s">
        <v>111</v>
      </c>
      <c r="E272" s="62"/>
      <c r="F272" s="72"/>
      <c r="G272" s="72"/>
      <c r="H272" s="72"/>
      <c r="I272" s="72">
        <v>10</v>
      </c>
      <c r="J272" s="72"/>
      <c r="K272" s="72"/>
      <c r="L272" s="126"/>
      <c r="M272" s="65" t="e">
        <f>#REF!</f>
        <v>#REF!</v>
      </c>
      <c r="N272" s="65" t="e">
        <f>#REF!</f>
        <v>#REF!</v>
      </c>
      <c r="O272" s="65" t="e">
        <f>#REF!</f>
        <v>#REF!</v>
      </c>
      <c r="P272" s="65" t="e">
        <f>#REF!</f>
        <v>#REF!</v>
      </c>
      <c r="Q272" s="65" t="e">
        <f>#REF!</f>
        <v>#REF!</v>
      </c>
      <c r="R272" s="65" t="e">
        <f>#REF!</f>
        <v>#REF!</v>
      </c>
      <c r="S272" s="65" t="e">
        <f>#REF!</f>
        <v>#REF!</v>
      </c>
      <c r="T272" s="65" t="e">
        <f>#REF!</f>
        <v>#REF!</v>
      </c>
      <c r="U272" s="65" t="e">
        <f>#REF!</f>
        <v>#REF!</v>
      </c>
      <c r="V272" s="65" t="e">
        <f>#REF!</f>
        <v>#REF!</v>
      </c>
      <c r="W272" s="65" t="e">
        <f>#REF!</f>
        <v>#REF!</v>
      </c>
      <c r="X272" s="65" t="e">
        <f>#REF!</f>
        <v>#REF!</v>
      </c>
      <c r="Y272" s="65" t="e">
        <f>#REF!</f>
        <v>#REF!</v>
      </c>
      <c r="Z272" s="65" t="e">
        <f>#REF!</f>
        <v>#REF!</v>
      </c>
      <c r="AA272" s="65" t="e">
        <f>#REF!</f>
        <v>#REF!</v>
      </c>
      <c r="AB272" s="65" t="e">
        <f>#REF!</f>
        <v>#REF!</v>
      </c>
      <c r="AC272" s="76">
        <v>72.5</v>
      </c>
      <c r="AD272" s="106" t="e">
        <f t="shared" si="136"/>
        <v>#REF!</v>
      </c>
      <c r="AE272" s="91">
        <v>3.84</v>
      </c>
      <c r="AF272" s="88">
        <v>4.1307142857142853</v>
      </c>
      <c r="AG272" s="89" t="e">
        <f t="shared" si="137"/>
        <v>#REF!</v>
      </c>
      <c r="AH272" s="36" t="e">
        <f t="shared" si="138"/>
        <v>#REF!</v>
      </c>
      <c r="AI272" s="36">
        <f>VLOOKUP(A272,'base vis'!C:I,7,0)</f>
        <v>0</v>
      </c>
      <c r="AJ272" s="36">
        <f>VLOOKUP($A272,'base vis'!C:J,8,0)</f>
        <v>0</v>
      </c>
      <c r="AK272" s="36">
        <f>VLOOKUP($A272,'base vis'!C:K,9,0)</f>
        <v>1</v>
      </c>
      <c r="AL272" s="36">
        <f>VLOOKUP($A272,'base vis'!C:L,10,0)</f>
        <v>5</v>
      </c>
      <c r="AM272" s="36">
        <f>VLOOKUP($A272,'base vis'!C:M,11,0)</f>
        <v>4</v>
      </c>
      <c r="AN272" s="36">
        <f>VLOOKUP($A272,'base vis'!C:N,12,0)</f>
        <v>0</v>
      </c>
      <c r="AO272" s="36">
        <f>VLOOKUP($A272,'base vis'!C:O,13,0)</f>
        <v>0</v>
      </c>
      <c r="AP272" s="36">
        <f>VLOOKUP($A272,'base vis'!C:P,14,0)</f>
        <v>0</v>
      </c>
      <c r="AQ272" s="36">
        <f>VLOOKUP($A272,'base vis'!C:Q,15,0)</f>
        <v>0</v>
      </c>
      <c r="AR272" s="36">
        <f>VLOOKUP($A272,'base vis'!C:R,16,0)</f>
        <v>0</v>
      </c>
      <c r="AS272" s="36">
        <f>VLOOKUP($A272,'base vis'!C:S,17,0)</f>
        <v>0</v>
      </c>
      <c r="AT272" s="36">
        <f>VLOOKUP($A272,'base vis'!C:T,18,0)</f>
        <v>0</v>
      </c>
      <c r="AU272" s="36">
        <f>VLOOKUP($A272,'base vis'!C:U,19,0)</f>
        <v>0</v>
      </c>
      <c r="AV272" s="36">
        <f>VLOOKUP($A272,'base vis'!C:V,20,0)</f>
        <v>0</v>
      </c>
      <c r="AW272" s="36">
        <f>VLOOKUP($A272,'base vis'!C:W,21,0)</f>
        <v>0</v>
      </c>
      <c r="AX272" s="36">
        <f>VLOOKUP($A272,'base vis'!C:X,22,0)</f>
        <v>0</v>
      </c>
      <c r="AY272" s="36">
        <f>VLOOKUP($A272,'base vis'!C:Y,23,0)</f>
        <v>0</v>
      </c>
      <c r="AZ272" s="36">
        <f>VLOOKUP($A272,'base vis'!C:E,3,0)</f>
        <v>0</v>
      </c>
      <c r="BA272" s="36">
        <f>VLOOKUP($A272,'base vis'!C:F,4,0)</f>
        <v>10</v>
      </c>
      <c r="BB272" s="36">
        <f>VLOOKUP($A272,'base vis'!C:G,5,0)</f>
        <v>0</v>
      </c>
      <c r="BC272" s="36">
        <f>VLOOKUP($A272,'base vis'!C:H,6,0)</f>
        <v>0</v>
      </c>
      <c r="BD272" s="36" t="e">
        <f t="shared" si="115"/>
        <v>#REF!</v>
      </c>
      <c r="BE272" s="36" t="e">
        <f t="shared" si="116"/>
        <v>#REF!</v>
      </c>
      <c r="BF272" s="36" t="e">
        <f t="shared" si="117"/>
        <v>#REF!</v>
      </c>
      <c r="BG272" s="36" t="e">
        <f t="shared" si="118"/>
        <v>#REF!</v>
      </c>
      <c r="BH272" s="36" t="e">
        <f t="shared" si="119"/>
        <v>#REF!</v>
      </c>
      <c r="BI272" s="36" t="e">
        <f t="shared" si="120"/>
        <v>#REF!</v>
      </c>
      <c r="BJ272" s="36" t="e">
        <f t="shared" si="121"/>
        <v>#REF!</v>
      </c>
      <c r="BK272" s="36" t="e">
        <f t="shared" si="122"/>
        <v>#REF!</v>
      </c>
      <c r="BL272" s="36" t="e">
        <f t="shared" si="123"/>
        <v>#REF!</v>
      </c>
      <c r="BM272" s="36" t="e">
        <f t="shared" si="124"/>
        <v>#REF!</v>
      </c>
      <c r="BN272" s="36" t="e">
        <f t="shared" si="125"/>
        <v>#REF!</v>
      </c>
      <c r="BO272" s="36" t="e">
        <f t="shared" si="126"/>
        <v>#REF!</v>
      </c>
      <c r="BP272" s="36" t="e">
        <f t="shared" si="127"/>
        <v>#REF!</v>
      </c>
      <c r="BQ272" s="36" t="e">
        <f t="shared" si="128"/>
        <v>#REF!</v>
      </c>
      <c r="BR272" s="36" t="e">
        <f t="shared" si="129"/>
        <v>#REF!</v>
      </c>
      <c r="BS272" s="36" t="e">
        <f t="shared" si="130"/>
        <v>#REF!</v>
      </c>
      <c r="BT272" s="36" t="e">
        <f t="shared" si="131"/>
        <v>#REF!</v>
      </c>
      <c r="BU272" s="36" t="e">
        <f t="shared" si="132"/>
        <v>#REF!</v>
      </c>
      <c r="BV272" s="36" t="e">
        <f t="shared" si="133"/>
        <v>#REF!</v>
      </c>
      <c r="BW272" s="36" t="e">
        <f t="shared" si="134"/>
        <v>#REF!</v>
      </c>
      <c r="BX272" s="36" t="e">
        <f t="shared" si="135"/>
        <v>#REF!</v>
      </c>
    </row>
    <row r="273" spans="1:76" s="36" customFormat="1" ht="13.95" customHeight="1" thickBot="1">
      <c r="A273" s="81" t="s">
        <v>345</v>
      </c>
      <c r="B273" s="26">
        <v>10</v>
      </c>
      <c r="C273" s="61" t="s">
        <v>91</v>
      </c>
      <c r="D273" s="62" t="s">
        <v>111</v>
      </c>
      <c r="E273" s="62"/>
      <c r="F273" s="72"/>
      <c r="G273" s="72"/>
      <c r="H273" s="72"/>
      <c r="I273" s="72">
        <v>10</v>
      </c>
      <c r="J273" s="72"/>
      <c r="K273" s="72"/>
      <c r="L273" s="126"/>
      <c r="M273" s="65" t="e">
        <f>#REF!</f>
        <v>#REF!</v>
      </c>
      <c r="N273" s="65" t="e">
        <f>#REF!</f>
        <v>#REF!</v>
      </c>
      <c r="O273" s="65" t="e">
        <f>#REF!</f>
        <v>#REF!</v>
      </c>
      <c r="P273" s="65" t="e">
        <f>#REF!</f>
        <v>#REF!</v>
      </c>
      <c r="Q273" s="65" t="e">
        <f>#REF!</f>
        <v>#REF!</v>
      </c>
      <c r="R273" s="65" t="e">
        <f>#REF!</f>
        <v>#REF!</v>
      </c>
      <c r="S273" s="65" t="e">
        <f>#REF!</f>
        <v>#REF!</v>
      </c>
      <c r="T273" s="65" t="e">
        <f>#REF!</f>
        <v>#REF!</v>
      </c>
      <c r="U273" s="65" t="e">
        <f>#REF!</f>
        <v>#REF!</v>
      </c>
      <c r="V273" s="65" t="e">
        <f>#REF!</f>
        <v>#REF!</v>
      </c>
      <c r="W273" s="65" t="e">
        <f>#REF!</f>
        <v>#REF!</v>
      </c>
      <c r="X273" s="65" t="e">
        <f>#REF!</f>
        <v>#REF!</v>
      </c>
      <c r="Y273" s="65" t="e">
        <f>#REF!</f>
        <v>#REF!</v>
      </c>
      <c r="Z273" s="65" t="e">
        <f>#REF!</f>
        <v>#REF!</v>
      </c>
      <c r="AA273" s="65" t="e">
        <f>#REF!</f>
        <v>#REF!</v>
      </c>
      <c r="AB273" s="65" t="e">
        <f>#REF!</f>
        <v>#REF!</v>
      </c>
      <c r="AC273" s="76">
        <v>77.5</v>
      </c>
      <c r="AD273" s="106" t="e">
        <f t="shared" si="136"/>
        <v>#REF!</v>
      </c>
      <c r="AE273" s="91">
        <v>3.3</v>
      </c>
      <c r="AF273" s="88">
        <v>3.6116666666666664</v>
      </c>
      <c r="AG273" s="89" t="e">
        <f t="shared" si="137"/>
        <v>#REF!</v>
      </c>
      <c r="AH273" s="36" t="e">
        <f t="shared" si="138"/>
        <v>#REF!</v>
      </c>
      <c r="AI273" s="36">
        <f>VLOOKUP(A273,'base vis'!C:I,7,0)</f>
        <v>0</v>
      </c>
      <c r="AJ273" s="36">
        <f>VLOOKUP($A273,'base vis'!C:J,8,0)</f>
        <v>0</v>
      </c>
      <c r="AK273" s="36">
        <f>VLOOKUP($A273,'base vis'!C:K,9,0)</f>
        <v>0</v>
      </c>
      <c r="AL273" s="36">
        <f>VLOOKUP($A273,'base vis'!C:L,10,0)</f>
        <v>7</v>
      </c>
      <c r="AM273" s="36">
        <f>VLOOKUP($A273,'base vis'!C:M,11,0)</f>
        <v>3</v>
      </c>
      <c r="AN273" s="36">
        <f>VLOOKUP($A273,'base vis'!C:N,12,0)</f>
        <v>0</v>
      </c>
      <c r="AO273" s="36">
        <f>VLOOKUP($A273,'base vis'!C:O,13,0)</f>
        <v>0</v>
      </c>
      <c r="AP273" s="36">
        <f>VLOOKUP($A273,'base vis'!C:P,14,0)</f>
        <v>0</v>
      </c>
      <c r="AQ273" s="36">
        <f>VLOOKUP($A273,'base vis'!C:Q,15,0)</f>
        <v>0</v>
      </c>
      <c r="AR273" s="36">
        <f>VLOOKUP($A273,'base vis'!C:R,16,0)</f>
        <v>0</v>
      </c>
      <c r="AS273" s="36">
        <f>VLOOKUP($A273,'base vis'!C:S,17,0)</f>
        <v>0</v>
      </c>
      <c r="AT273" s="36">
        <f>VLOOKUP($A273,'base vis'!C:T,18,0)</f>
        <v>0</v>
      </c>
      <c r="AU273" s="36">
        <f>VLOOKUP($A273,'base vis'!C:U,19,0)</f>
        <v>0</v>
      </c>
      <c r="AV273" s="36">
        <f>VLOOKUP($A273,'base vis'!C:V,20,0)</f>
        <v>0</v>
      </c>
      <c r="AW273" s="36">
        <f>VLOOKUP($A273,'base vis'!C:W,21,0)</f>
        <v>0</v>
      </c>
      <c r="AX273" s="36">
        <f>VLOOKUP($A273,'base vis'!C:X,22,0)</f>
        <v>0</v>
      </c>
      <c r="AY273" s="36">
        <f>VLOOKUP($A273,'base vis'!C:Y,23,0)</f>
        <v>0</v>
      </c>
      <c r="AZ273" s="36">
        <f>VLOOKUP($A273,'base vis'!C:E,3,0)</f>
        <v>1</v>
      </c>
      <c r="BA273" s="36">
        <f>VLOOKUP($A273,'base vis'!C:F,4,0)</f>
        <v>5</v>
      </c>
      <c r="BB273" s="36">
        <f>VLOOKUP($A273,'base vis'!C:G,5,0)</f>
        <v>4</v>
      </c>
      <c r="BC273" s="36">
        <f>VLOOKUP($A273,'base vis'!C:H,6,0)</f>
        <v>0</v>
      </c>
      <c r="BD273" s="36" t="e">
        <f t="shared" si="115"/>
        <v>#REF!</v>
      </c>
      <c r="BE273" s="36" t="e">
        <f t="shared" si="116"/>
        <v>#REF!</v>
      </c>
      <c r="BF273" s="36" t="e">
        <f t="shared" si="117"/>
        <v>#REF!</v>
      </c>
      <c r="BG273" s="36" t="e">
        <f t="shared" si="118"/>
        <v>#REF!</v>
      </c>
      <c r="BH273" s="36" t="e">
        <f t="shared" si="119"/>
        <v>#REF!</v>
      </c>
      <c r="BI273" s="36" t="e">
        <f t="shared" si="120"/>
        <v>#REF!</v>
      </c>
      <c r="BJ273" s="36" t="e">
        <f t="shared" si="121"/>
        <v>#REF!</v>
      </c>
      <c r="BK273" s="36" t="e">
        <f t="shared" si="122"/>
        <v>#REF!</v>
      </c>
      <c r="BL273" s="36" t="e">
        <f t="shared" si="123"/>
        <v>#REF!</v>
      </c>
      <c r="BM273" s="36" t="e">
        <f t="shared" si="124"/>
        <v>#REF!</v>
      </c>
      <c r="BN273" s="36" t="e">
        <f t="shared" si="125"/>
        <v>#REF!</v>
      </c>
      <c r="BO273" s="36" t="e">
        <f t="shared" si="126"/>
        <v>#REF!</v>
      </c>
      <c r="BP273" s="36" t="e">
        <f t="shared" si="127"/>
        <v>#REF!</v>
      </c>
      <c r="BQ273" s="36" t="e">
        <f t="shared" si="128"/>
        <v>#REF!</v>
      </c>
      <c r="BR273" s="36" t="e">
        <f t="shared" si="129"/>
        <v>#REF!</v>
      </c>
      <c r="BS273" s="36" t="e">
        <f t="shared" si="130"/>
        <v>#REF!</v>
      </c>
      <c r="BT273" s="36" t="e">
        <f t="shared" si="131"/>
        <v>#REF!</v>
      </c>
      <c r="BU273" s="36" t="e">
        <f t="shared" si="132"/>
        <v>#REF!</v>
      </c>
      <c r="BV273" s="36" t="e">
        <f t="shared" si="133"/>
        <v>#REF!</v>
      </c>
      <c r="BW273" s="36" t="e">
        <f t="shared" si="134"/>
        <v>#REF!</v>
      </c>
      <c r="BX273" s="36" t="e">
        <f t="shared" si="135"/>
        <v>#REF!</v>
      </c>
    </row>
    <row r="274" spans="1:76" s="36" customFormat="1" ht="13.95" customHeight="1" thickBot="1">
      <c r="A274" s="81" t="s">
        <v>1430</v>
      </c>
      <c r="B274" s="26">
        <v>10</v>
      </c>
      <c r="C274" s="61" t="s">
        <v>91</v>
      </c>
      <c r="D274" s="62" t="s">
        <v>111</v>
      </c>
      <c r="E274" s="62"/>
      <c r="F274" s="72"/>
      <c r="G274" s="72"/>
      <c r="H274" s="72"/>
      <c r="I274" s="72">
        <v>10</v>
      </c>
      <c r="J274" s="72"/>
      <c r="K274" s="72"/>
      <c r="L274" s="126"/>
      <c r="M274" s="65" t="e">
        <f>#REF!</f>
        <v>#REF!</v>
      </c>
      <c r="N274" s="65" t="e">
        <f>#REF!</f>
        <v>#REF!</v>
      </c>
      <c r="O274" s="65" t="e">
        <f>#REF!</f>
        <v>#REF!</v>
      </c>
      <c r="P274" s="65" t="e">
        <f>#REF!</f>
        <v>#REF!</v>
      </c>
      <c r="Q274" s="65" t="e">
        <f>#REF!</f>
        <v>#REF!</v>
      </c>
      <c r="R274" s="65" t="e">
        <f>#REF!</f>
        <v>#REF!</v>
      </c>
      <c r="S274" s="65" t="e">
        <f>#REF!</f>
        <v>#REF!</v>
      </c>
      <c r="T274" s="65" t="e">
        <f>#REF!</f>
        <v>#REF!</v>
      </c>
      <c r="U274" s="65" t="e">
        <f>#REF!</f>
        <v>#REF!</v>
      </c>
      <c r="V274" s="65" t="e">
        <f>#REF!</f>
        <v>#REF!</v>
      </c>
      <c r="W274" s="65" t="e">
        <f>#REF!</f>
        <v>#REF!</v>
      </c>
      <c r="X274" s="65" t="e">
        <f>#REF!</f>
        <v>#REF!</v>
      </c>
      <c r="Y274" s="65" t="e">
        <f>#REF!</f>
        <v>#REF!</v>
      </c>
      <c r="Z274" s="65" t="e">
        <f>#REF!</f>
        <v>#REF!</v>
      </c>
      <c r="AA274" s="65" t="e">
        <f>#REF!</f>
        <v>#REF!</v>
      </c>
      <c r="AB274" s="65" t="e">
        <f>#REF!</f>
        <v>#REF!</v>
      </c>
      <c r="AC274" s="76">
        <v>77.5</v>
      </c>
      <c r="AD274" s="106" t="e">
        <f t="shared" si="136"/>
        <v>#REF!</v>
      </c>
      <c r="AE274" s="91">
        <v>3.88</v>
      </c>
      <c r="AF274" s="88">
        <v>4.1900000000000004</v>
      </c>
      <c r="AG274" s="89" t="e">
        <f t="shared" si="137"/>
        <v>#REF!</v>
      </c>
      <c r="AH274" s="36" t="e">
        <f t="shared" si="138"/>
        <v>#REF!</v>
      </c>
      <c r="AI274" s="36">
        <f>VLOOKUP(A274,'base vis'!C:I,7,0)</f>
        <v>0</v>
      </c>
      <c r="AJ274" s="36">
        <f>VLOOKUP($A274,'base vis'!C:J,8,0)</f>
        <v>0</v>
      </c>
      <c r="AK274" s="36">
        <f>VLOOKUP($A274,'base vis'!C:K,9,0)</f>
        <v>7</v>
      </c>
      <c r="AL274" s="36">
        <f>VLOOKUP($A274,'base vis'!C:L,10,0)</f>
        <v>0</v>
      </c>
      <c r="AM274" s="36">
        <f>VLOOKUP($A274,'base vis'!C:M,11,0)</f>
        <v>3</v>
      </c>
      <c r="AN274" s="36">
        <f>VLOOKUP($A274,'base vis'!C:N,12,0)</f>
        <v>0</v>
      </c>
      <c r="AO274" s="36">
        <f>VLOOKUP($A274,'base vis'!C:O,13,0)</f>
        <v>0</v>
      </c>
      <c r="AP274" s="36">
        <f>VLOOKUP($A274,'base vis'!C:P,14,0)</f>
        <v>0</v>
      </c>
      <c r="AQ274" s="36">
        <f>VLOOKUP($A274,'base vis'!C:Q,15,0)</f>
        <v>0</v>
      </c>
      <c r="AR274" s="36">
        <f>VLOOKUP($A274,'base vis'!C:R,16,0)</f>
        <v>0</v>
      </c>
      <c r="AS274" s="36">
        <f>VLOOKUP($A274,'base vis'!C:S,17,0)</f>
        <v>0</v>
      </c>
      <c r="AT274" s="36">
        <f>VLOOKUP($A274,'base vis'!C:T,18,0)</f>
        <v>0</v>
      </c>
      <c r="AU274" s="36">
        <f>VLOOKUP($A274,'base vis'!C:U,19,0)</f>
        <v>0</v>
      </c>
      <c r="AV274" s="36">
        <f>VLOOKUP($A274,'base vis'!C:V,20,0)</f>
        <v>0</v>
      </c>
      <c r="AW274" s="36">
        <f>VLOOKUP($A274,'base vis'!C:W,21,0)</f>
        <v>0</v>
      </c>
      <c r="AX274" s="36">
        <f>VLOOKUP($A274,'base vis'!C:X,22,0)</f>
        <v>0</v>
      </c>
      <c r="AY274" s="36">
        <f>VLOOKUP($A274,'base vis'!C:Y,23,0)</f>
        <v>0</v>
      </c>
      <c r="AZ274" s="36">
        <f>VLOOKUP($A274,'base vis'!C:E,3,0)</f>
        <v>10</v>
      </c>
      <c r="BA274" s="36">
        <f>VLOOKUP($A274,'base vis'!C:F,4,0)</f>
        <v>0</v>
      </c>
      <c r="BB274" s="36">
        <f>VLOOKUP($A274,'base vis'!C:G,5,0)</f>
        <v>0</v>
      </c>
      <c r="BC274" s="36">
        <f>VLOOKUP($A274,'base vis'!C:H,6,0)</f>
        <v>0</v>
      </c>
      <c r="BD274" s="36" t="e">
        <f t="shared" si="115"/>
        <v>#REF!</v>
      </c>
      <c r="BE274" s="36" t="e">
        <f t="shared" si="116"/>
        <v>#REF!</v>
      </c>
      <c r="BF274" s="36" t="e">
        <f t="shared" si="117"/>
        <v>#REF!</v>
      </c>
      <c r="BG274" s="36" t="e">
        <f t="shared" si="118"/>
        <v>#REF!</v>
      </c>
      <c r="BH274" s="36" t="e">
        <f t="shared" si="119"/>
        <v>#REF!</v>
      </c>
      <c r="BI274" s="36" t="e">
        <f t="shared" si="120"/>
        <v>#REF!</v>
      </c>
      <c r="BJ274" s="36" t="e">
        <f t="shared" si="121"/>
        <v>#REF!</v>
      </c>
      <c r="BK274" s="36" t="e">
        <f t="shared" si="122"/>
        <v>#REF!</v>
      </c>
      <c r="BL274" s="36" t="e">
        <f t="shared" si="123"/>
        <v>#REF!</v>
      </c>
      <c r="BM274" s="36" t="e">
        <f t="shared" si="124"/>
        <v>#REF!</v>
      </c>
      <c r="BN274" s="36" t="e">
        <f t="shared" si="125"/>
        <v>#REF!</v>
      </c>
      <c r="BO274" s="36" t="e">
        <f t="shared" si="126"/>
        <v>#REF!</v>
      </c>
      <c r="BP274" s="36" t="e">
        <f t="shared" si="127"/>
        <v>#REF!</v>
      </c>
      <c r="BQ274" s="36" t="e">
        <f t="shared" si="128"/>
        <v>#REF!</v>
      </c>
      <c r="BR274" s="36" t="e">
        <f t="shared" si="129"/>
        <v>#REF!</v>
      </c>
      <c r="BS274" s="36" t="e">
        <f t="shared" si="130"/>
        <v>#REF!</v>
      </c>
      <c r="BT274" s="36" t="e">
        <f t="shared" si="131"/>
        <v>#REF!</v>
      </c>
      <c r="BU274" s="36" t="e">
        <f t="shared" si="132"/>
        <v>#REF!</v>
      </c>
      <c r="BV274" s="36" t="e">
        <f t="shared" si="133"/>
        <v>#REF!</v>
      </c>
      <c r="BW274" s="36" t="e">
        <f t="shared" si="134"/>
        <v>#REF!</v>
      </c>
      <c r="BX274" s="36" t="e">
        <f t="shared" si="135"/>
        <v>#REF!</v>
      </c>
    </row>
    <row r="275" spans="1:76" s="36" customFormat="1" ht="13.95" customHeight="1" thickBot="1">
      <c r="A275" s="81" t="s">
        <v>1431</v>
      </c>
      <c r="B275" s="26">
        <v>10</v>
      </c>
      <c r="C275" s="61" t="s">
        <v>208</v>
      </c>
      <c r="D275" s="62" t="s">
        <v>111</v>
      </c>
      <c r="E275" s="62"/>
      <c r="F275" s="72"/>
      <c r="G275" s="72"/>
      <c r="H275" s="72"/>
      <c r="I275" s="72">
        <v>10</v>
      </c>
      <c r="J275" s="72"/>
      <c r="K275" s="72"/>
      <c r="L275" s="126"/>
      <c r="M275" s="65" t="e">
        <f>#REF!</f>
        <v>#REF!</v>
      </c>
      <c r="N275" s="65" t="e">
        <f>#REF!</f>
        <v>#REF!</v>
      </c>
      <c r="O275" s="65" t="e">
        <f>#REF!</f>
        <v>#REF!</v>
      </c>
      <c r="P275" s="65" t="e">
        <f>#REF!</f>
        <v>#REF!</v>
      </c>
      <c r="Q275" s="65" t="e">
        <f>#REF!</f>
        <v>#REF!</v>
      </c>
      <c r="R275" s="65" t="e">
        <f>#REF!</f>
        <v>#REF!</v>
      </c>
      <c r="S275" s="65" t="e">
        <f>#REF!</f>
        <v>#REF!</v>
      </c>
      <c r="T275" s="65" t="e">
        <f>#REF!</f>
        <v>#REF!</v>
      </c>
      <c r="U275" s="65" t="e">
        <f>#REF!</f>
        <v>#REF!</v>
      </c>
      <c r="V275" s="65" t="e">
        <f>#REF!</f>
        <v>#REF!</v>
      </c>
      <c r="W275" s="65" t="e">
        <f>#REF!</f>
        <v>#REF!</v>
      </c>
      <c r="X275" s="65" t="e">
        <f>#REF!</f>
        <v>#REF!</v>
      </c>
      <c r="Y275" s="65" t="e">
        <f>#REF!</f>
        <v>#REF!</v>
      </c>
      <c r="Z275" s="65" t="e">
        <f>#REF!</f>
        <v>#REF!</v>
      </c>
      <c r="AA275" s="65" t="e">
        <f>#REF!</f>
        <v>#REF!</v>
      </c>
      <c r="AB275" s="65" t="e">
        <f>#REF!</f>
        <v>#REF!</v>
      </c>
      <c r="AC275" s="76">
        <v>95</v>
      </c>
      <c r="AD275" s="106" t="e">
        <f t="shared" si="136"/>
        <v>#REF!</v>
      </c>
      <c r="AE275" s="91">
        <v>7.12</v>
      </c>
      <c r="AF275" s="88">
        <v>7.7433333333333332</v>
      </c>
      <c r="AG275" s="89" t="e">
        <f t="shared" si="137"/>
        <v>#REF!</v>
      </c>
      <c r="AH275" s="36" t="e">
        <f t="shared" si="138"/>
        <v>#REF!</v>
      </c>
      <c r="AI275" s="36">
        <f>VLOOKUP(A275,'base vis'!C:I,7,0)</f>
        <v>0</v>
      </c>
      <c r="AJ275" s="36">
        <f>VLOOKUP($A275,'base vis'!C:J,8,0)</f>
        <v>0</v>
      </c>
      <c r="AK275" s="36">
        <f>VLOOKUP($A275,'base vis'!C:K,9,0)</f>
        <v>3</v>
      </c>
      <c r="AL275" s="36">
        <f>VLOOKUP($A275,'base vis'!C:L,10,0)</f>
        <v>2</v>
      </c>
      <c r="AM275" s="36">
        <f>VLOOKUP($A275,'base vis'!C:M,11,0)</f>
        <v>2</v>
      </c>
      <c r="AN275" s="36">
        <f>VLOOKUP($A275,'base vis'!C:N,12,0)</f>
        <v>3</v>
      </c>
      <c r="AO275" s="36">
        <f>VLOOKUP($A275,'base vis'!C:O,13,0)</f>
        <v>0</v>
      </c>
      <c r="AP275" s="36">
        <f>VLOOKUP($A275,'base vis'!C:P,14,0)</f>
        <v>0</v>
      </c>
      <c r="AQ275" s="36">
        <f>VLOOKUP($A275,'base vis'!C:Q,15,0)</f>
        <v>0</v>
      </c>
      <c r="AR275" s="36">
        <f>VLOOKUP($A275,'base vis'!C:R,16,0)</f>
        <v>0</v>
      </c>
      <c r="AS275" s="36">
        <f>VLOOKUP($A275,'base vis'!C:S,17,0)</f>
        <v>0</v>
      </c>
      <c r="AT275" s="36">
        <f>VLOOKUP($A275,'base vis'!C:T,18,0)</f>
        <v>0</v>
      </c>
      <c r="AU275" s="36">
        <f>VLOOKUP($A275,'base vis'!C:U,19,0)</f>
        <v>0</v>
      </c>
      <c r="AV275" s="36">
        <f>VLOOKUP($A275,'base vis'!C:V,20,0)</f>
        <v>0</v>
      </c>
      <c r="AW275" s="36">
        <f>VLOOKUP($A275,'base vis'!C:W,21,0)</f>
        <v>0</v>
      </c>
      <c r="AX275" s="36">
        <f>VLOOKUP($A275,'base vis'!C:X,22,0)</f>
        <v>0</v>
      </c>
      <c r="AY275" s="36">
        <f>VLOOKUP($A275,'base vis'!C:Y,23,0)</f>
        <v>0</v>
      </c>
      <c r="AZ275" s="36">
        <f>VLOOKUP($A275,'base vis'!C:E,3,0)</f>
        <v>5</v>
      </c>
      <c r="BA275" s="36">
        <f>VLOOKUP($A275,'base vis'!C:F,4,0)</f>
        <v>3</v>
      </c>
      <c r="BB275" s="36">
        <f>VLOOKUP($A275,'base vis'!C:G,5,0)</f>
        <v>2</v>
      </c>
      <c r="BC275" s="36">
        <f>VLOOKUP($A275,'base vis'!C:H,6,0)</f>
        <v>0</v>
      </c>
      <c r="BD275" s="36" t="e">
        <f t="shared" si="115"/>
        <v>#REF!</v>
      </c>
      <c r="BE275" s="36" t="e">
        <f t="shared" si="116"/>
        <v>#REF!</v>
      </c>
      <c r="BF275" s="36" t="e">
        <f t="shared" si="117"/>
        <v>#REF!</v>
      </c>
      <c r="BG275" s="36" t="e">
        <f t="shared" si="118"/>
        <v>#REF!</v>
      </c>
      <c r="BH275" s="36" t="e">
        <f t="shared" si="119"/>
        <v>#REF!</v>
      </c>
      <c r="BI275" s="36" t="e">
        <f t="shared" si="120"/>
        <v>#REF!</v>
      </c>
      <c r="BJ275" s="36" t="e">
        <f t="shared" si="121"/>
        <v>#REF!</v>
      </c>
      <c r="BK275" s="36" t="e">
        <f t="shared" si="122"/>
        <v>#REF!</v>
      </c>
      <c r="BL275" s="36" t="e">
        <f t="shared" si="123"/>
        <v>#REF!</v>
      </c>
      <c r="BM275" s="36" t="e">
        <f t="shared" si="124"/>
        <v>#REF!</v>
      </c>
      <c r="BN275" s="36" t="e">
        <f t="shared" si="125"/>
        <v>#REF!</v>
      </c>
      <c r="BO275" s="36" t="e">
        <f t="shared" si="126"/>
        <v>#REF!</v>
      </c>
      <c r="BP275" s="36" t="e">
        <f t="shared" si="127"/>
        <v>#REF!</v>
      </c>
      <c r="BQ275" s="36" t="e">
        <f t="shared" si="128"/>
        <v>#REF!</v>
      </c>
      <c r="BR275" s="36" t="e">
        <f t="shared" si="129"/>
        <v>#REF!</v>
      </c>
      <c r="BS275" s="36" t="e">
        <f t="shared" si="130"/>
        <v>#REF!</v>
      </c>
      <c r="BT275" s="36" t="e">
        <f t="shared" si="131"/>
        <v>#REF!</v>
      </c>
      <c r="BU275" s="36" t="e">
        <f t="shared" si="132"/>
        <v>#REF!</v>
      </c>
      <c r="BV275" s="36" t="e">
        <f t="shared" si="133"/>
        <v>#REF!</v>
      </c>
      <c r="BW275" s="36" t="e">
        <f t="shared" si="134"/>
        <v>#REF!</v>
      </c>
      <c r="BX275" s="36" t="e">
        <f t="shared" si="135"/>
        <v>#REF!</v>
      </c>
    </row>
    <row r="276" spans="1:76" s="36" customFormat="1" ht="13.95" customHeight="1" thickBot="1">
      <c r="A276" s="81" t="s">
        <v>1432</v>
      </c>
      <c r="B276" s="26">
        <v>10</v>
      </c>
      <c r="C276" s="61" t="s">
        <v>208</v>
      </c>
      <c r="D276" s="62" t="s">
        <v>111</v>
      </c>
      <c r="E276" s="62"/>
      <c r="F276" s="72"/>
      <c r="G276" s="72"/>
      <c r="H276" s="72"/>
      <c r="I276" s="72">
        <v>10</v>
      </c>
      <c r="J276" s="72"/>
      <c r="K276" s="72"/>
      <c r="L276" s="126"/>
      <c r="M276" s="65" t="e">
        <f>#REF!</f>
        <v>#REF!</v>
      </c>
      <c r="N276" s="65" t="e">
        <f>#REF!</f>
        <v>#REF!</v>
      </c>
      <c r="O276" s="65" t="e">
        <f>#REF!</f>
        <v>#REF!</v>
      </c>
      <c r="P276" s="65" t="e">
        <f>#REF!</f>
        <v>#REF!</v>
      </c>
      <c r="Q276" s="65" t="e">
        <f>#REF!</f>
        <v>#REF!</v>
      </c>
      <c r="R276" s="65" t="e">
        <f>#REF!</f>
        <v>#REF!</v>
      </c>
      <c r="S276" s="65" t="e">
        <f>#REF!</f>
        <v>#REF!</v>
      </c>
      <c r="T276" s="65" t="e">
        <f>#REF!</f>
        <v>#REF!</v>
      </c>
      <c r="U276" s="65" t="e">
        <f>#REF!</f>
        <v>#REF!</v>
      </c>
      <c r="V276" s="65" t="e">
        <f>#REF!</f>
        <v>#REF!</v>
      </c>
      <c r="W276" s="65" t="e">
        <f>#REF!</f>
        <v>#REF!</v>
      </c>
      <c r="X276" s="65" t="e">
        <f>#REF!</f>
        <v>#REF!</v>
      </c>
      <c r="Y276" s="65" t="e">
        <f>#REF!</f>
        <v>#REF!</v>
      </c>
      <c r="Z276" s="65" t="e">
        <f>#REF!</f>
        <v>#REF!</v>
      </c>
      <c r="AA276" s="65" t="e">
        <f>#REF!</f>
        <v>#REF!</v>
      </c>
      <c r="AB276" s="65" t="e">
        <f>#REF!</f>
        <v>#REF!</v>
      </c>
      <c r="AC276" s="76">
        <v>95</v>
      </c>
      <c r="AD276" s="106" t="e">
        <f t="shared" si="136"/>
        <v>#REF!</v>
      </c>
      <c r="AE276" s="91">
        <v>6.82</v>
      </c>
      <c r="AF276" s="88">
        <v>7.44</v>
      </c>
      <c r="AG276" s="89" t="e">
        <f t="shared" si="137"/>
        <v>#REF!</v>
      </c>
      <c r="AH276" s="36" t="e">
        <f t="shared" si="138"/>
        <v>#REF!</v>
      </c>
      <c r="AI276" s="36">
        <f>VLOOKUP(A276,'base vis'!C:I,7,0)</f>
        <v>0</v>
      </c>
      <c r="AJ276" s="36">
        <f>VLOOKUP($A276,'base vis'!C:J,8,0)</f>
        <v>0</v>
      </c>
      <c r="AK276" s="36">
        <f>VLOOKUP($A276,'base vis'!C:K,9,0)</f>
        <v>1</v>
      </c>
      <c r="AL276" s="36">
        <f>VLOOKUP($A276,'base vis'!C:L,10,0)</f>
        <v>2</v>
      </c>
      <c r="AM276" s="36">
        <f>VLOOKUP($A276,'base vis'!C:M,11,0)</f>
        <v>6</v>
      </c>
      <c r="AN276" s="36">
        <f>VLOOKUP($A276,'base vis'!C:N,12,0)</f>
        <v>1</v>
      </c>
      <c r="AO276" s="36">
        <f>VLOOKUP($A276,'base vis'!C:O,13,0)</f>
        <v>0</v>
      </c>
      <c r="AP276" s="36">
        <f>VLOOKUP($A276,'base vis'!C:P,14,0)</f>
        <v>0</v>
      </c>
      <c r="AQ276" s="36">
        <f>VLOOKUP($A276,'base vis'!C:Q,15,0)</f>
        <v>0</v>
      </c>
      <c r="AR276" s="36">
        <f>VLOOKUP($A276,'base vis'!C:R,16,0)</f>
        <v>0</v>
      </c>
      <c r="AS276" s="36">
        <f>VLOOKUP($A276,'base vis'!C:S,17,0)</f>
        <v>0</v>
      </c>
      <c r="AT276" s="36">
        <f>VLOOKUP($A276,'base vis'!C:T,18,0)</f>
        <v>0</v>
      </c>
      <c r="AU276" s="36">
        <f>VLOOKUP($A276,'base vis'!C:U,19,0)</f>
        <v>0</v>
      </c>
      <c r="AV276" s="36">
        <f>VLOOKUP($A276,'base vis'!C:V,20,0)</f>
        <v>0</v>
      </c>
      <c r="AW276" s="36">
        <f>VLOOKUP($A276,'base vis'!C:W,21,0)</f>
        <v>0</v>
      </c>
      <c r="AX276" s="36">
        <f>VLOOKUP($A276,'base vis'!C:X,22,0)</f>
        <v>0</v>
      </c>
      <c r="AY276" s="36">
        <f>VLOOKUP($A276,'base vis'!C:Y,23,0)</f>
        <v>0</v>
      </c>
      <c r="AZ276" s="36">
        <f>VLOOKUP($A276,'base vis'!C:E,3,0)</f>
        <v>7</v>
      </c>
      <c r="BA276" s="36">
        <f>VLOOKUP($A276,'base vis'!C:F,4,0)</f>
        <v>3</v>
      </c>
      <c r="BB276" s="36">
        <f>VLOOKUP($A276,'base vis'!C:G,5,0)</f>
        <v>0</v>
      </c>
      <c r="BC276" s="36">
        <f>VLOOKUP($A276,'base vis'!C:H,6,0)</f>
        <v>0</v>
      </c>
      <c r="BD276" s="36" t="e">
        <f t="shared" si="115"/>
        <v>#REF!</v>
      </c>
      <c r="BE276" s="36" t="e">
        <f t="shared" si="116"/>
        <v>#REF!</v>
      </c>
      <c r="BF276" s="36" t="e">
        <f t="shared" si="117"/>
        <v>#REF!</v>
      </c>
      <c r="BG276" s="36" t="e">
        <f t="shared" si="118"/>
        <v>#REF!</v>
      </c>
      <c r="BH276" s="36" t="e">
        <f t="shared" si="119"/>
        <v>#REF!</v>
      </c>
      <c r="BI276" s="36" t="e">
        <f t="shared" si="120"/>
        <v>#REF!</v>
      </c>
      <c r="BJ276" s="36" t="e">
        <f t="shared" si="121"/>
        <v>#REF!</v>
      </c>
      <c r="BK276" s="36" t="e">
        <f t="shared" si="122"/>
        <v>#REF!</v>
      </c>
      <c r="BL276" s="36" t="e">
        <f t="shared" si="123"/>
        <v>#REF!</v>
      </c>
      <c r="BM276" s="36" t="e">
        <f t="shared" si="124"/>
        <v>#REF!</v>
      </c>
      <c r="BN276" s="36" t="e">
        <f t="shared" si="125"/>
        <v>#REF!</v>
      </c>
      <c r="BO276" s="36" t="e">
        <f t="shared" si="126"/>
        <v>#REF!</v>
      </c>
      <c r="BP276" s="36" t="e">
        <f t="shared" si="127"/>
        <v>#REF!</v>
      </c>
      <c r="BQ276" s="36" t="e">
        <f t="shared" si="128"/>
        <v>#REF!</v>
      </c>
      <c r="BR276" s="36" t="e">
        <f t="shared" si="129"/>
        <v>#REF!</v>
      </c>
      <c r="BS276" s="36" t="e">
        <f t="shared" si="130"/>
        <v>#REF!</v>
      </c>
      <c r="BT276" s="36" t="e">
        <f t="shared" si="131"/>
        <v>#REF!</v>
      </c>
      <c r="BU276" s="36" t="e">
        <f t="shared" si="132"/>
        <v>#REF!</v>
      </c>
      <c r="BV276" s="36" t="e">
        <f t="shared" si="133"/>
        <v>#REF!</v>
      </c>
      <c r="BW276" s="36" t="e">
        <f t="shared" si="134"/>
        <v>#REF!</v>
      </c>
      <c r="BX276" s="36" t="e">
        <f t="shared" si="135"/>
        <v>#REF!</v>
      </c>
    </row>
    <row r="277" spans="1:76" s="36" customFormat="1" ht="13.95" customHeight="1" thickBot="1">
      <c r="A277" s="81" t="s">
        <v>346</v>
      </c>
      <c r="B277" s="26">
        <v>10</v>
      </c>
      <c r="C277" s="61" t="s">
        <v>91</v>
      </c>
      <c r="D277" s="62" t="s">
        <v>111</v>
      </c>
      <c r="E277" s="62"/>
      <c r="F277" s="72"/>
      <c r="G277" s="72"/>
      <c r="H277" s="72"/>
      <c r="I277" s="72">
        <v>10</v>
      </c>
      <c r="J277" s="72"/>
      <c r="K277" s="72"/>
      <c r="L277" s="126"/>
      <c r="M277" s="65" t="e">
        <f>#REF!</f>
        <v>#REF!</v>
      </c>
      <c r="N277" s="65" t="e">
        <f>#REF!</f>
        <v>#REF!</v>
      </c>
      <c r="O277" s="65" t="e">
        <f>#REF!</f>
        <v>#REF!</v>
      </c>
      <c r="P277" s="65" t="e">
        <f>#REF!</f>
        <v>#REF!</v>
      </c>
      <c r="Q277" s="65" t="e">
        <f>#REF!</f>
        <v>#REF!</v>
      </c>
      <c r="R277" s="65" t="e">
        <f>#REF!</f>
        <v>#REF!</v>
      </c>
      <c r="S277" s="65" t="e">
        <f>#REF!</f>
        <v>#REF!</v>
      </c>
      <c r="T277" s="65" t="e">
        <f>#REF!</f>
        <v>#REF!</v>
      </c>
      <c r="U277" s="65" t="e">
        <f>#REF!</f>
        <v>#REF!</v>
      </c>
      <c r="V277" s="65" t="e">
        <f>#REF!</f>
        <v>#REF!</v>
      </c>
      <c r="W277" s="65" t="e">
        <f>#REF!</f>
        <v>#REF!</v>
      </c>
      <c r="X277" s="65" t="e">
        <f>#REF!</f>
        <v>#REF!</v>
      </c>
      <c r="Y277" s="65" t="e">
        <f>#REF!</f>
        <v>#REF!</v>
      </c>
      <c r="Z277" s="65" t="e">
        <f>#REF!</f>
        <v>#REF!</v>
      </c>
      <c r="AA277" s="65" t="e">
        <f>#REF!</f>
        <v>#REF!</v>
      </c>
      <c r="AB277" s="65" t="e">
        <f>#REF!</f>
        <v>#REF!</v>
      </c>
      <c r="AC277" s="76">
        <v>80</v>
      </c>
      <c r="AD277" s="106" t="e">
        <f t="shared" si="136"/>
        <v>#REF!</v>
      </c>
      <c r="AE277" s="91">
        <v>5.4</v>
      </c>
      <c r="AF277" s="88">
        <v>5.7410000000000005</v>
      </c>
      <c r="AG277" s="89" t="e">
        <f t="shared" si="137"/>
        <v>#REF!</v>
      </c>
      <c r="AH277" s="36" t="e">
        <f t="shared" si="138"/>
        <v>#REF!</v>
      </c>
      <c r="AI277" s="36">
        <f>VLOOKUP(A277,'base vis'!C:I,7,0)</f>
        <v>0</v>
      </c>
      <c r="AJ277" s="36">
        <f>VLOOKUP($A277,'base vis'!C:J,8,0)</f>
        <v>0</v>
      </c>
      <c r="AK277" s="36">
        <f>VLOOKUP($A277,'base vis'!C:K,9,0)</f>
        <v>0</v>
      </c>
      <c r="AL277" s="36">
        <f>VLOOKUP($A277,'base vis'!C:L,10,0)</f>
        <v>0</v>
      </c>
      <c r="AM277" s="36">
        <f>VLOOKUP($A277,'base vis'!C:M,11,0)</f>
        <v>4</v>
      </c>
      <c r="AN277" s="36">
        <f>VLOOKUP($A277,'base vis'!C:N,12,0)</f>
        <v>6</v>
      </c>
      <c r="AO277" s="36">
        <f>VLOOKUP($A277,'base vis'!C:O,13,0)</f>
        <v>0</v>
      </c>
      <c r="AP277" s="36">
        <f>VLOOKUP($A277,'base vis'!C:P,14,0)</f>
        <v>0</v>
      </c>
      <c r="AQ277" s="36">
        <f>VLOOKUP($A277,'base vis'!C:Q,15,0)</f>
        <v>0</v>
      </c>
      <c r="AR277" s="36">
        <f>VLOOKUP($A277,'base vis'!C:R,16,0)</f>
        <v>0</v>
      </c>
      <c r="AS277" s="36">
        <f>VLOOKUP($A277,'base vis'!C:S,17,0)</f>
        <v>0</v>
      </c>
      <c r="AT277" s="36">
        <f>VLOOKUP($A277,'base vis'!C:T,18,0)</f>
        <v>0</v>
      </c>
      <c r="AU277" s="36">
        <f>VLOOKUP($A277,'base vis'!C:U,19,0)</f>
        <v>0</v>
      </c>
      <c r="AV277" s="36">
        <f>VLOOKUP($A277,'base vis'!C:V,20,0)</f>
        <v>0</v>
      </c>
      <c r="AW277" s="36">
        <f>VLOOKUP($A277,'base vis'!C:W,21,0)</f>
        <v>0</v>
      </c>
      <c r="AX277" s="36">
        <f>VLOOKUP($A277,'base vis'!C:X,22,0)</f>
        <v>0</v>
      </c>
      <c r="AY277" s="36">
        <f>VLOOKUP($A277,'base vis'!C:Y,23,0)</f>
        <v>0</v>
      </c>
      <c r="AZ277" s="36">
        <f>VLOOKUP($A277,'base vis'!C:E,3,0)</f>
        <v>2</v>
      </c>
      <c r="BA277" s="36">
        <f>VLOOKUP($A277,'base vis'!C:F,4,0)</f>
        <v>6</v>
      </c>
      <c r="BB277" s="36">
        <f>VLOOKUP($A277,'base vis'!C:G,5,0)</f>
        <v>2</v>
      </c>
      <c r="BC277" s="36">
        <f>VLOOKUP($A277,'base vis'!C:H,6,0)</f>
        <v>0</v>
      </c>
      <c r="BD277" s="36" t="e">
        <f t="shared" si="115"/>
        <v>#REF!</v>
      </c>
      <c r="BE277" s="36" t="e">
        <f t="shared" si="116"/>
        <v>#REF!</v>
      </c>
      <c r="BF277" s="36" t="e">
        <f t="shared" si="117"/>
        <v>#REF!</v>
      </c>
      <c r="BG277" s="36" t="e">
        <f t="shared" si="118"/>
        <v>#REF!</v>
      </c>
      <c r="BH277" s="36" t="e">
        <f t="shared" si="119"/>
        <v>#REF!</v>
      </c>
      <c r="BI277" s="36" t="e">
        <f t="shared" si="120"/>
        <v>#REF!</v>
      </c>
      <c r="BJ277" s="36" t="e">
        <f t="shared" si="121"/>
        <v>#REF!</v>
      </c>
      <c r="BK277" s="36" t="e">
        <f t="shared" si="122"/>
        <v>#REF!</v>
      </c>
      <c r="BL277" s="36" t="e">
        <f t="shared" si="123"/>
        <v>#REF!</v>
      </c>
      <c r="BM277" s="36" t="e">
        <f t="shared" si="124"/>
        <v>#REF!</v>
      </c>
      <c r="BN277" s="36" t="e">
        <f t="shared" si="125"/>
        <v>#REF!</v>
      </c>
      <c r="BO277" s="36" t="e">
        <f t="shared" si="126"/>
        <v>#REF!</v>
      </c>
      <c r="BP277" s="36" t="e">
        <f t="shared" si="127"/>
        <v>#REF!</v>
      </c>
      <c r="BQ277" s="36" t="e">
        <f t="shared" si="128"/>
        <v>#REF!</v>
      </c>
      <c r="BR277" s="36" t="e">
        <f t="shared" si="129"/>
        <v>#REF!</v>
      </c>
      <c r="BS277" s="36" t="e">
        <f t="shared" si="130"/>
        <v>#REF!</v>
      </c>
      <c r="BT277" s="36" t="e">
        <f t="shared" si="131"/>
        <v>#REF!</v>
      </c>
      <c r="BU277" s="36" t="e">
        <f t="shared" si="132"/>
        <v>#REF!</v>
      </c>
      <c r="BV277" s="36" t="e">
        <f t="shared" si="133"/>
        <v>#REF!</v>
      </c>
      <c r="BW277" s="36" t="e">
        <f t="shared" si="134"/>
        <v>#REF!</v>
      </c>
      <c r="BX277" s="36" t="e">
        <f t="shared" si="135"/>
        <v>#REF!</v>
      </c>
    </row>
    <row r="278" spans="1:76" s="36" customFormat="1" ht="13.95" customHeight="1" thickBot="1">
      <c r="A278" s="81" t="s">
        <v>1433</v>
      </c>
      <c r="B278" s="26">
        <v>2</v>
      </c>
      <c r="C278" s="61" t="s">
        <v>211</v>
      </c>
      <c r="D278" s="62" t="s">
        <v>111</v>
      </c>
      <c r="E278" s="62"/>
      <c r="F278" s="72"/>
      <c r="G278" s="72"/>
      <c r="H278" s="72"/>
      <c r="I278" s="72"/>
      <c r="J278" s="72">
        <v>2</v>
      </c>
      <c r="K278" s="72"/>
      <c r="L278" s="126"/>
      <c r="M278" s="65" t="e">
        <f>#REF!</f>
        <v>#REF!</v>
      </c>
      <c r="N278" s="65" t="e">
        <f>#REF!</f>
        <v>#REF!</v>
      </c>
      <c r="O278" s="65" t="e">
        <f>#REF!</f>
        <v>#REF!</v>
      </c>
      <c r="P278" s="65" t="e">
        <f>#REF!</f>
        <v>#REF!</v>
      </c>
      <c r="Q278" s="65" t="e">
        <f>#REF!</f>
        <v>#REF!</v>
      </c>
      <c r="R278" s="65" t="e">
        <f>#REF!</f>
        <v>#REF!</v>
      </c>
      <c r="S278" s="65" t="e">
        <f>#REF!</f>
        <v>#REF!</v>
      </c>
      <c r="T278" s="65" t="e">
        <f>#REF!</f>
        <v>#REF!</v>
      </c>
      <c r="U278" s="65" t="e">
        <f>#REF!</f>
        <v>#REF!</v>
      </c>
      <c r="V278" s="65" t="e">
        <f>#REF!</f>
        <v>#REF!</v>
      </c>
      <c r="W278" s="65" t="e">
        <f>#REF!</f>
        <v>#REF!</v>
      </c>
      <c r="X278" s="65" t="e">
        <f>#REF!</f>
        <v>#REF!</v>
      </c>
      <c r="Y278" s="65" t="e">
        <f>#REF!</f>
        <v>#REF!</v>
      </c>
      <c r="Z278" s="65" t="e">
        <f>#REF!</f>
        <v>#REF!</v>
      </c>
      <c r="AA278" s="65" t="e">
        <f>#REF!</f>
        <v>#REF!</v>
      </c>
      <c r="AB278" s="65" t="e">
        <f>#REF!</f>
        <v>#REF!</v>
      </c>
      <c r="AC278" s="76">
        <v>52.5</v>
      </c>
      <c r="AD278" s="106" t="e">
        <f t="shared" si="136"/>
        <v>#REF!</v>
      </c>
      <c r="AE278" s="91">
        <v>3.7</v>
      </c>
      <c r="AF278" s="88">
        <v>4.0999999999999996</v>
      </c>
      <c r="AG278" s="89" t="e">
        <f t="shared" si="137"/>
        <v>#REF!</v>
      </c>
      <c r="AH278" s="36" t="e">
        <f t="shared" si="138"/>
        <v>#REF!</v>
      </c>
      <c r="AI278" s="36">
        <f>VLOOKUP(A278,'base vis'!C:I,7,0)</f>
        <v>0</v>
      </c>
      <c r="AJ278" s="36">
        <f>VLOOKUP($A278,'base vis'!C:J,8,0)</f>
        <v>0</v>
      </c>
      <c r="AK278" s="36">
        <f>VLOOKUP($A278,'base vis'!C:K,9,0)</f>
        <v>2</v>
      </c>
      <c r="AL278" s="36">
        <f>VLOOKUP($A278,'base vis'!C:L,10,0)</f>
        <v>0</v>
      </c>
      <c r="AM278" s="36">
        <f>VLOOKUP($A278,'base vis'!C:M,11,0)</f>
        <v>0</v>
      </c>
      <c r="AN278" s="36">
        <f>VLOOKUP($A278,'base vis'!C:N,12,0)</f>
        <v>0</v>
      </c>
      <c r="AO278" s="36">
        <f>VLOOKUP($A278,'base vis'!C:O,13,0)</f>
        <v>0</v>
      </c>
      <c r="AP278" s="36">
        <f>VLOOKUP($A278,'base vis'!C:P,14,0)</f>
        <v>0</v>
      </c>
      <c r="AQ278" s="36">
        <f>VLOOKUP($A278,'base vis'!C:Q,15,0)</f>
        <v>0</v>
      </c>
      <c r="AR278" s="36">
        <f>VLOOKUP($A278,'base vis'!C:R,16,0)</f>
        <v>0</v>
      </c>
      <c r="AS278" s="36">
        <f>VLOOKUP($A278,'base vis'!C:S,17,0)</f>
        <v>0</v>
      </c>
      <c r="AT278" s="36">
        <f>VLOOKUP($A278,'base vis'!C:T,18,0)</f>
        <v>0</v>
      </c>
      <c r="AU278" s="36">
        <f>VLOOKUP($A278,'base vis'!C:U,19,0)</f>
        <v>0</v>
      </c>
      <c r="AV278" s="36">
        <f>VLOOKUP($A278,'base vis'!C:V,20,0)</f>
        <v>0</v>
      </c>
      <c r="AW278" s="36">
        <f>VLOOKUP($A278,'base vis'!C:W,21,0)</f>
        <v>0</v>
      </c>
      <c r="AX278" s="36">
        <f>VLOOKUP($A278,'base vis'!C:X,22,0)</f>
        <v>0</v>
      </c>
      <c r="AY278" s="36">
        <f>VLOOKUP($A278,'base vis'!C:Y,23,0)</f>
        <v>0</v>
      </c>
      <c r="AZ278" s="36">
        <f>VLOOKUP($A278,'base vis'!C:E,3,0)</f>
        <v>0</v>
      </c>
      <c r="BA278" s="36">
        <f>VLOOKUP($A278,'base vis'!C:F,4,0)</f>
        <v>2</v>
      </c>
      <c r="BB278" s="36">
        <f>VLOOKUP($A278,'base vis'!C:G,5,0)</f>
        <v>0</v>
      </c>
      <c r="BC278" s="36">
        <f>VLOOKUP($A278,'base vis'!C:H,6,0)</f>
        <v>0</v>
      </c>
      <c r="BD278" s="36" t="e">
        <f t="shared" si="115"/>
        <v>#REF!</v>
      </c>
      <c r="BE278" s="36" t="e">
        <f t="shared" si="116"/>
        <v>#REF!</v>
      </c>
      <c r="BF278" s="36" t="e">
        <f t="shared" si="117"/>
        <v>#REF!</v>
      </c>
      <c r="BG278" s="36" t="e">
        <f t="shared" si="118"/>
        <v>#REF!</v>
      </c>
      <c r="BH278" s="36" t="e">
        <f t="shared" si="119"/>
        <v>#REF!</v>
      </c>
      <c r="BI278" s="36" t="e">
        <f t="shared" si="120"/>
        <v>#REF!</v>
      </c>
      <c r="BJ278" s="36" t="e">
        <f t="shared" si="121"/>
        <v>#REF!</v>
      </c>
      <c r="BK278" s="36" t="e">
        <f t="shared" si="122"/>
        <v>#REF!</v>
      </c>
      <c r="BL278" s="36" t="e">
        <f t="shared" si="123"/>
        <v>#REF!</v>
      </c>
      <c r="BM278" s="36" t="e">
        <f t="shared" si="124"/>
        <v>#REF!</v>
      </c>
      <c r="BN278" s="36" t="e">
        <f t="shared" si="125"/>
        <v>#REF!</v>
      </c>
      <c r="BO278" s="36" t="e">
        <f t="shared" si="126"/>
        <v>#REF!</v>
      </c>
      <c r="BP278" s="36" t="e">
        <f t="shared" si="127"/>
        <v>#REF!</v>
      </c>
      <c r="BQ278" s="36" t="e">
        <f t="shared" si="128"/>
        <v>#REF!</v>
      </c>
      <c r="BR278" s="36" t="e">
        <f t="shared" si="129"/>
        <v>#REF!</v>
      </c>
      <c r="BS278" s="36" t="e">
        <f t="shared" si="130"/>
        <v>#REF!</v>
      </c>
      <c r="BT278" s="36" t="e">
        <f t="shared" si="131"/>
        <v>#REF!</v>
      </c>
      <c r="BU278" s="36" t="e">
        <f t="shared" si="132"/>
        <v>#REF!</v>
      </c>
      <c r="BV278" s="36" t="e">
        <f t="shared" si="133"/>
        <v>#REF!</v>
      </c>
      <c r="BW278" s="36" t="e">
        <f t="shared" si="134"/>
        <v>#REF!</v>
      </c>
      <c r="BX278" s="36" t="e">
        <f t="shared" si="135"/>
        <v>#REF!</v>
      </c>
    </row>
    <row r="279" spans="1:76" s="36" customFormat="1" ht="13.95" customHeight="1" thickBot="1">
      <c r="A279" s="81" t="s">
        <v>1434</v>
      </c>
      <c r="B279" s="26">
        <v>1</v>
      </c>
      <c r="C279" s="61" t="s">
        <v>94</v>
      </c>
      <c r="D279" s="62" t="s">
        <v>111</v>
      </c>
      <c r="E279" s="62"/>
      <c r="F279" s="72"/>
      <c r="G279" s="72"/>
      <c r="H279" s="72"/>
      <c r="I279" s="72"/>
      <c r="J279" s="72"/>
      <c r="K279" s="72"/>
      <c r="L279" s="126">
        <v>1</v>
      </c>
      <c r="M279" s="65" t="e">
        <f>#REF!</f>
        <v>#REF!</v>
      </c>
      <c r="N279" s="65" t="e">
        <f>#REF!</f>
        <v>#REF!</v>
      </c>
      <c r="O279" s="65" t="e">
        <f>#REF!</f>
        <v>#REF!</v>
      </c>
      <c r="P279" s="65" t="e">
        <f>#REF!</f>
        <v>#REF!</v>
      </c>
      <c r="Q279" s="65" t="e">
        <f>#REF!</f>
        <v>#REF!</v>
      </c>
      <c r="R279" s="65" t="e">
        <f>#REF!</f>
        <v>#REF!</v>
      </c>
      <c r="S279" s="65" t="e">
        <f>#REF!</f>
        <v>#REF!</v>
      </c>
      <c r="T279" s="65" t="e">
        <f>#REF!</f>
        <v>#REF!</v>
      </c>
      <c r="U279" s="65" t="e">
        <f>#REF!</f>
        <v>#REF!</v>
      </c>
      <c r="V279" s="65" t="e">
        <f>#REF!</f>
        <v>#REF!</v>
      </c>
      <c r="W279" s="65" t="e">
        <f>#REF!</f>
        <v>#REF!</v>
      </c>
      <c r="X279" s="65" t="e">
        <f>#REF!</f>
        <v>#REF!</v>
      </c>
      <c r="Y279" s="65" t="e">
        <f>#REF!</f>
        <v>#REF!</v>
      </c>
      <c r="Z279" s="65" t="e">
        <f>#REF!</f>
        <v>#REF!</v>
      </c>
      <c r="AA279" s="65" t="e">
        <f>#REF!</f>
        <v>#REF!</v>
      </c>
      <c r="AB279" s="65" t="e">
        <f>#REF!</f>
        <v>#REF!</v>
      </c>
      <c r="AC279" s="76">
        <v>67.5</v>
      </c>
      <c r="AD279" s="106" t="e">
        <f t="shared" si="136"/>
        <v>#REF!</v>
      </c>
      <c r="AE279" s="91">
        <v>4.0999999999999996</v>
      </c>
      <c r="AF279" s="88">
        <v>4.5999999999999996</v>
      </c>
      <c r="AG279" s="89" t="e">
        <f t="shared" si="137"/>
        <v>#REF!</v>
      </c>
      <c r="AH279" s="36" t="e">
        <f t="shared" si="138"/>
        <v>#REF!</v>
      </c>
      <c r="AI279" s="36">
        <f>VLOOKUP(A279,'base vis'!C:I,7,0)</f>
        <v>0</v>
      </c>
      <c r="AJ279" s="36">
        <f>VLOOKUP($A279,'base vis'!C:J,8,0)</f>
        <v>0</v>
      </c>
      <c r="AK279" s="36">
        <f>VLOOKUP($A279,'base vis'!C:K,9,0)</f>
        <v>0</v>
      </c>
      <c r="AL279" s="36">
        <f>VLOOKUP($A279,'base vis'!C:L,10,0)</f>
        <v>0</v>
      </c>
      <c r="AM279" s="36">
        <f>VLOOKUP($A279,'base vis'!C:M,11,0)</f>
        <v>0</v>
      </c>
      <c r="AN279" s="36">
        <f>VLOOKUP($A279,'base vis'!C:N,12,0)</f>
        <v>1</v>
      </c>
      <c r="AO279" s="36">
        <f>VLOOKUP($A279,'base vis'!C:O,13,0)</f>
        <v>0</v>
      </c>
      <c r="AP279" s="36">
        <f>VLOOKUP($A279,'base vis'!C:P,14,0)</f>
        <v>0</v>
      </c>
      <c r="AQ279" s="36">
        <f>VLOOKUP($A279,'base vis'!C:Q,15,0)</f>
        <v>0</v>
      </c>
      <c r="AR279" s="36">
        <f>VLOOKUP($A279,'base vis'!C:R,16,0)</f>
        <v>0</v>
      </c>
      <c r="AS279" s="36">
        <f>VLOOKUP($A279,'base vis'!C:S,17,0)</f>
        <v>0</v>
      </c>
      <c r="AT279" s="36">
        <f>VLOOKUP($A279,'base vis'!C:T,18,0)</f>
        <v>0</v>
      </c>
      <c r="AU279" s="36">
        <f>VLOOKUP($A279,'base vis'!C:U,19,0)</f>
        <v>0</v>
      </c>
      <c r="AV279" s="36">
        <f>VLOOKUP($A279,'base vis'!C:V,20,0)</f>
        <v>0</v>
      </c>
      <c r="AW279" s="36">
        <f>VLOOKUP($A279,'base vis'!C:W,21,0)</f>
        <v>0</v>
      </c>
      <c r="AX279" s="36">
        <f>VLOOKUP($A279,'base vis'!C:X,22,0)</f>
        <v>0</v>
      </c>
      <c r="AY279" s="36">
        <f>VLOOKUP($A279,'base vis'!C:Y,23,0)</f>
        <v>0</v>
      </c>
      <c r="AZ279" s="36">
        <f>VLOOKUP($A279,'base vis'!C:E,3,0)</f>
        <v>0</v>
      </c>
      <c r="BA279" s="36">
        <f>VLOOKUP($A279,'base vis'!C:F,4,0)</f>
        <v>1</v>
      </c>
      <c r="BB279" s="36">
        <f>VLOOKUP($A279,'base vis'!C:G,5,0)</f>
        <v>0</v>
      </c>
      <c r="BC279" s="36">
        <f>VLOOKUP($A279,'base vis'!C:H,6,0)</f>
        <v>0</v>
      </c>
      <c r="BD279" s="36" t="e">
        <f t="shared" si="115"/>
        <v>#REF!</v>
      </c>
      <c r="BE279" s="36" t="e">
        <f t="shared" si="116"/>
        <v>#REF!</v>
      </c>
      <c r="BF279" s="36" t="e">
        <f t="shared" si="117"/>
        <v>#REF!</v>
      </c>
      <c r="BG279" s="36" t="e">
        <f t="shared" si="118"/>
        <v>#REF!</v>
      </c>
      <c r="BH279" s="36" t="e">
        <f t="shared" si="119"/>
        <v>#REF!</v>
      </c>
      <c r="BI279" s="36" t="e">
        <f t="shared" si="120"/>
        <v>#REF!</v>
      </c>
      <c r="BJ279" s="36" t="e">
        <f t="shared" si="121"/>
        <v>#REF!</v>
      </c>
      <c r="BK279" s="36" t="e">
        <f t="shared" si="122"/>
        <v>#REF!</v>
      </c>
      <c r="BL279" s="36" t="e">
        <f t="shared" si="123"/>
        <v>#REF!</v>
      </c>
      <c r="BM279" s="36" t="e">
        <f t="shared" si="124"/>
        <v>#REF!</v>
      </c>
      <c r="BN279" s="36" t="e">
        <f t="shared" si="125"/>
        <v>#REF!</v>
      </c>
      <c r="BO279" s="36" t="e">
        <f t="shared" si="126"/>
        <v>#REF!</v>
      </c>
      <c r="BP279" s="36" t="e">
        <f t="shared" si="127"/>
        <v>#REF!</v>
      </c>
      <c r="BQ279" s="36" t="e">
        <f t="shared" si="128"/>
        <v>#REF!</v>
      </c>
      <c r="BR279" s="36" t="e">
        <f t="shared" si="129"/>
        <v>#REF!</v>
      </c>
      <c r="BS279" s="36" t="e">
        <f t="shared" si="130"/>
        <v>#REF!</v>
      </c>
      <c r="BT279" s="36" t="e">
        <f t="shared" si="131"/>
        <v>#REF!</v>
      </c>
      <c r="BU279" s="36" t="e">
        <f t="shared" si="132"/>
        <v>#REF!</v>
      </c>
      <c r="BV279" s="36" t="e">
        <f t="shared" si="133"/>
        <v>#REF!</v>
      </c>
      <c r="BW279" s="36" t="e">
        <f t="shared" si="134"/>
        <v>#REF!</v>
      </c>
      <c r="BX279" s="36" t="e">
        <f t="shared" si="135"/>
        <v>#REF!</v>
      </c>
    </row>
    <row r="280" spans="1:76" s="21" customFormat="1" ht="42" thickBot="1">
      <c r="A280" s="107" t="s">
        <v>234</v>
      </c>
      <c r="B280" s="108" t="str">
        <f>B$106</f>
        <v>Nb of holds per set</v>
      </c>
      <c r="C280" s="108" t="s">
        <v>4</v>
      </c>
      <c r="D280" s="108" t="s">
        <v>5</v>
      </c>
      <c r="E280" s="108" t="s">
        <v>253</v>
      </c>
      <c r="F280" s="108" t="s">
        <v>88</v>
      </c>
      <c r="G280" s="108" t="s">
        <v>89</v>
      </c>
      <c r="H280" s="108" t="s">
        <v>90</v>
      </c>
      <c r="I280" s="108" t="s">
        <v>91</v>
      </c>
      <c r="J280" s="108" t="s">
        <v>92</v>
      </c>
      <c r="K280" s="108" t="s">
        <v>93</v>
      </c>
      <c r="L280" s="108" t="s">
        <v>94</v>
      </c>
      <c r="M280" s="109" t="s">
        <v>7</v>
      </c>
      <c r="N280" s="110" t="s">
        <v>8</v>
      </c>
      <c r="O280" s="111" t="s">
        <v>1459</v>
      </c>
      <c r="P280" s="111" t="s">
        <v>9</v>
      </c>
      <c r="Q280" s="112" t="s">
        <v>10</v>
      </c>
      <c r="R280" s="113" t="s">
        <v>11</v>
      </c>
      <c r="S280" s="114" t="s">
        <v>12</v>
      </c>
      <c r="T280" s="115" t="s">
        <v>1460</v>
      </c>
      <c r="U280" s="115" t="s">
        <v>13</v>
      </c>
      <c r="V280" s="116" t="s">
        <v>14</v>
      </c>
      <c r="W280" s="117" t="s">
        <v>15</v>
      </c>
      <c r="X280" s="118" t="s">
        <v>16</v>
      </c>
      <c r="Y280" s="119" t="s">
        <v>105</v>
      </c>
      <c r="Z280" s="120" t="s">
        <v>106</v>
      </c>
      <c r="AA280" s="121" t="s">
        <v>107</v>
      </c>
      <c r="AB280" s="122" t="s">
        <v>108</v>
      </c>
      <c r="AC280" s="123" t="s">
        <v>256</v>
      </c>
      <c r="AD280" s="84" t="s">
        <v>18</v>
      </c>
      <c r="AE280" s="85" t="s">
        <v>19</v>
      </c>
      <c r="AF280" s="85" t="s">
        <v>20</v>
      </c>
      <c r="AG280" s="85" t="s">
        <v>21</v>
      </c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>
        <f t="shared" si="115"/>
        <v>0</v>
      </c>
      <c r="BE280" s="36">
        <f t="shared" si="116"/>
        <v>0</v>
      </c>
      <c r="BF280" s="36">
        <f t="shared" si="117"/>
        <v>0</v>
      </c>
      <c r="BG280" s="36">
        <f t="shared" si="118"/>
        <v>0</v>
      </c>
      <c r="BH280" s="36">
        <f t="shared" si="119"/>
        <v>0</v>
      </c>
      <c r="BI280" s="36">
        <f t="shared" si="120"/>
        <v>0</v>
      </c>
      <c r="BJ280" s="36">
        <f t="shared" si="121"/>
        <v>0</v>
      </c>
      <c r="BK280" s="36">
        <f t="shared" si="122"/>
        <v>0</v>
      </c>
      <c r="BL280" s="36">
        <f t="shared" si="123"/>
        <v>0</v>
      </c>
      <c r="BM280" s="36">
        <f t="shared" si="124"/>
        <v>0</v>
      </c>
      <c r="BN280" s="36">
        <f t="shared" si="125"/>
        <v>0</v>
      </c>
      <c r="BO280" s="36">
        <f t="shared" si="126"/>
        <v>0</v>
      </c>
      <c r="BP280" s="36">
        <f t="shared" si="127"/>
        <v>0</v>
      </c>
      <c r="BQ280" s="36">
        <f t="shared" si="128"/>
        <v>0</v>
      </c>
      <c r="BR280" s="36">
        <f t="shared" si="129"/>
        <v>0</v>
      </c>
      <c r="BS280" s="36">
        <f t="shared" si="130"/>
        <v>0</v>
      </c>
      <c r="BT280" s="36">
        <f t="shared" si="131"/>
        <v>0</v>
      </c>
      <c r="BU280" s="36">
        <f t="shared" si="132"/>
        <v>0</v>
      </c>
      <c r="BV280" s="36">
        <f t="shared" si="133"/>
        <v>0</v>
      </c>
      <c r="BW280" s="36">
        <f t="shared" si="134"/>
        <v>0</v>
      </c>
      <c r="BX280" s="36">
        <f t="shared" si="135"/>
        <v>0</v>
      </c>
    </row>
    <row r="281" spans="1:76" s="36" customFormat="1" ht="13.95" customHeight="1" thickBot="1">
      <c r="A281" s="127" t="s">
        <v>347</v>
      </c>
      <c r="B281" s="101">
        <v>30</v>
      </c>
      <c r="C281" s="102" t="s">
        <v>88</v>
      </c>
      <c r="D281" s="103" t="s">
        <v>254</v>
      </c>
      <c r="E281" s="103"/>
      <c r="F281" s="105">
        <v>30</v>
      </c>
      <c r="G281" s="105"/>
      <c r="H281" s="105"/>
      <c r="I281" s="105"/>
      <c r="J281" s="105"/>
      <c r="K281" s="105"/>
      <c r="L281" s="128"/>
      <c r="M281" s="65" t="e">
        <f>#REF!</f>
        <v>#REF!</v>
      </c>
      <c r="N281" s="65" t="e">
        <f>#REF!</f>
        <v>#REF!</v>
      </c>
      <c r="O281" s="65" t="e">
        <f>#REF!</f>
        <v>#REF!</v>
      </c>
      <c r="P281" s="65" t="e">
        <f>#REF!</f>
        <v>#REF!</v>
      </c>
      <c r="Q281" s="65" t="e">
        <f>#REF!</f>
        <v>#REF!</v>
      </c>
      <c r="R281" s="65" t="e">
        <f>#REF!</f>
        <v>#REF!</v>
      </c>
      <c r="S281" s="65" t="e">
        <f>#REF!</f>
        <v>#REF!</v>
      </c>
      <c r="T281" s="65" t="e">
        <f>#REF!</f>
        <v>#REF!</v>
      </c>
      <c r="U281" s="65" t="e">
        <f>#REF!</f>
        <v>#REF!</v>
      </c>
      <c r="V281" s="65" t="e">
        <f>#REF!</f>
        <v>#REF!</v>
      </c>
      <c r="W281" s="65" t="e">
        <f>#REF!</f>
        <v>#REF!</v>
      </c>
      <c r="X281" s="65" t="e">
        <f>#REF!</f>
        <v>#REF!</v>
      </c>
      <c r="Y281" s="65" t="e">
        <f>#REF!</f>
        <v>#REF!</v>
      </c>
      <c r="Z281" s="65" t="e">
        <f>#REF!</f>
        <v>#REF!</v>
      </c>
      <c r="AA281" s="65" t="e">
        <f>#REF!</f>
        <v>#REF!</v>
      </c>
      <c r="AB281" s="65" t="e">
        <f>#REF!</f>
        <v>#REF!</v>
      </c>
      <c r="AC281" s="104">
        <v>95</v>
      </c>
      <c r="AD281" s="129" t="e">
        <f t="shared" ref="AD281:AD302" si="139">(M281*$AC281)+(N281*$AC281)+(P281*$AC281)+(Q281*$AC281)+(R281*$AC281)+(S281*$AC281)+(U281*$AC281)+(V281*$AC281)+(W281*$AC281)+(X281*$AC281)</f>
        <v>#REF!</v>
      </c>
      <c r="AE281" s="130">
        <v>0.5</v>
      </c>
      <c r="AF281" s="131">
        <v>0.7383333333333334</v>
      </c>
      <c r="AG281" s="132" t="e">
        <f t="shared" ref="AG281:AG302" si="140">(M281*$B281)+(N281*$B281)+(P281*$B281)+(Q281*$B281)+(R281*$B281)+(S281*$B281)+(U281*$B281)+(V281*$B281)+(W281*$B281)+(X281*$B281)</f>
        <v>#REF!</v>
      </c>
      <c r="AH281" s="36" t="e">
        <f t="shared" ref="AH281:AH302" si="141">SUM(M281:AB281)</f>
        <v>#REF!</v>
      </c>
      <c r="AI281" s="36">
        <f>VLOOKUP(A281,'base vis'!C:I,7,0)</f>
        <v>30</v>
      </c>
      <c r="AJ281" s="36">
        <f>VLOOKUP($A281,'base vis'!C:J,8,0)</f>
        <v>0</v>
      </c>
      <c r="AK281" s="36">
        <f>VLOOKUP($A281,'base vis'!C:K,9,0)</f>
        <v>0</v>
      </c>
      <c r="AL281" s="36">
        <f>VLOOKUP($A281,'base vis'!C:L,10,0)</f>
        <v>0</v>
      </c>
      <c r="AM281" s="36">
        <f>VLOOKUP($A281,'base vis'!C:M,11,0)</f>
        <v>0</v>
      </c>
      <c r="AN281" s="36">
        <f>VLOOKUP($A281,'base vis'!C:N,12,0)</f>
        <v>0</v>
      </c>
      <c r="AO281" s="36">
        <f>VLOOKUP($A281,'base vis'!C:O,13,0)</f>
        <v>0</v>
      </c>
      <c r="AP281" s="36">
        <f>VLOOKUP($A281,'base vis'!C:P,14,0)</f>
        <v>0</v>
      </c>
      <c r="AQ281" s="36">
        <f>VLOOKUP($A281,'base vis'!C:Q,15,0)</f>
        <v>0</v>
      </c>
      <c r="AR281" s="36">
        <f>VLOOKUP($A281,'base vis'!C:R,16,0)</f>
        <v>0</v>
      </c>
      <c r="AS281" s="36">
        <f>VLOOKUP($A281,'base vis'!C:S,17,0)</f>
        <v>0</v>
      </c>
      <c r="AT281" s="36">
        <f>VLOOKUP($A281,'base vis'!C:T,18,0)</f>
        <v>0</v>
      </c>
      <c r="AU281" s="36">
        <f>VLOOKUP($A281,'base vis'!C:U,19,0)</f>
        <v>0</v>
      </c>
      <c r="AV281" s="36">
        <f>VLOOKUP($A281,'base vis'!C:V,20,0)</f>
        <v>0</v>
      </c>
      <c r="AW281" s="36">
        <f>VLOOKUP($A281,'base vis'!C:W,21,0)</f>
        <v>0</v>
      </c>
      <c r="AX281" s="36">
        <f>VLOOKUP($A281,'base vis'!C:X,22,0)</f>
        <v>0</v>
      </c>
      <c r="AY281" s="36">
        <f>VLOOKUP($A281,'base vis'!C:Y,23,0)</f>
        <v>0</v>
      </c>
      <c r="AZ281" s="36">
        <f>VLOOKUP($A281,'base vis'!C:E,3,0)</f>
        <v>0</v>
      </c>
      <c r="BA281" s="36">
        <f>VLOOKUP($A281,'base vis'!C:F,4,0)</f>
        <v>0</v>
      </c>
      <c r="BB281" s="36">
        <f>VLOOKUP($A281,'base vis'!C:G,5,0)</f>
        <v>0</v>
      </c>
      <c r="BC281" s="36">
        <f>VLOOKUP($A281,'base vis'!C:H,6,0)</f>
        <v>0</v>
      </c>
      <c r="BD281" s="36" t="e">
        <f t="shared" si="115"/>
        <v>#REF!</v>
      </c>
      <c r="BE281" s="36" t="e">
        <f t="shared" si="116"/>
        <v>#REF!</v>
      </c>
      <c r="BF281" s="36" t="e">
        <f t="shared" si="117"/>
        <v>#REF!</v>
      </c>
      <c r="BG281" s="36" t="e">
        <f t="shared" si="118"/>
        <v>#REF!</v>
      </c>
      <c r="BH281" s="36" t="e">
        <f t="shared" si="119"/>
        <v>#REF!</v>
      </c>
      <c r="BI281" s="36" t="e">
        <f t="shared" si="120"/>
        <v>#REF!</v>
      </c>
      <c r="BJ281" s="36" t="e">
        <f t="shared" si="121"/>
        <v>#REF!</v>
      </c>
      <c r="BK281" s="36" t="e">
        <f t="shared" si="122"/>
        <v>#REF!</v>
      </c>
      <c r="BL281" s="36" t="e">
        <f t="shared" si="123"/>
        <v>#REF!</v>
      </c>
      <c r="BM281" s="36" t="e">
        <f t="shared" si="124"/>
        <v>#REF!</v>
      </c>
      <c r="BN281" s="36" t="e">
        <f t="shared" si="125"/>
        <v>#REF!</v>
      </c>
      <c r="BO281" s="36" t="e">
        <f t="shared" si="126"/>
        <v>#REF!</v>
      </c>
      <c r="BP281" s="36" t="e">
        <f t="shared" si="127"/>
        <v>#REF!</v>
      </c>
      <c r="BQ281" s="36" t="e">
        <f t="shared" si="128"/>
        <v>#REF!</v>
      </c>
      <c r="BR281" s="36" t="e">
        <f t="shared" si="129"/>
        <v>#REF!</v>
      </c>
      <c r="BS281" s="36" t="e">
        <f t="shared" si="130"/>
        <v>#REF!</v>
      </c>
      <c r="BT281" s="36" t="e">
        <f t="shared" si="131"/>
        <v>#REF!</v>
      </c>
      <c r="BU281" s="36" t="e">
        <f t="shared" si="132"/>
        <v>#REF!</v>
      </c>
      <c r="BV281" s="36" t="e">
        <f t="shared" si="133"/>
        <v>#REF!</v>
      </c>
      <c r="BW281" s="36" t="e">
        <f t="shared" si="134"/>
        <v>#REF!</v>
      </c>
      <c r="BX281" s="36" t="e">
        <f t="shared" si="135"/>
        <v>#REF!</v>
      </c>
    </row>
    <row r="282" spans="1:76" s="36" customFormat="1" ht="13.95" customHeight="1" thickBot="1">
      <c r="A282" s="127" t="s">
        <v>348</v>
      </c>
      <c r="B282" s="101">
        <v>20</v>
      </c>
      <c r="C282" s="102" t="s">
        <v>89</v>
      </c>
      <c r="D282" s="103" t="s">
        <v>254</v>
      </c>
      <c r="E282" s="103"/>
      <c r="F282" s="105"/>
      <c r="G282" s="105">
        <v>20</v>
      </c>
      <c r="H282" s="105"/>
      <c r="I282" s="105"/>
      <c r="J282" s="105"/>
      <c r="K282" s="105"/>
      <c r="L282" s="128"/>
      <c r="M282" s="65" t="e">
        <f>#REF!</f>
        <v>#REF!</v>
      </c>
      <c r="N282" s="65" t="e">
        <f>#REF!</f>
        <v>#REF!</v>
      </c>
      <c r="O282" s="65" t="e">
        <f>#REF!</f>
        <v>#REF!</v>
      </c>
      <c r="P282" s="65" t="e">
        <f>#REF!</f>
        <v>#REF!</v>
      </c>
      <c r="Q282" s="65" t="e">
        <f>#REF!</f>
        <v>#REF!</v>
      </c>
      <c r="R282" s="65" t="e">
        <f>#REF!</f>
        <v>#REF!</v>
      </c>
      <c r="S282" s="65" t="e">
        <f>#REF!</f>
        <v>#REF!</v>
      </c>
      <c r="T282" s="65" t="e">
        <f>#REF!</f>
        <v>#REF!</v>
      </c>
      <c r="U282" s="65" t="e">
        <f>#REF!</f>
        <v>#REF!</v>
      </c>
      <c r="V282" s="65" t="e">
        <f>#REF!</f>
        <v>#REF!</v>
      </c>
      <c r="W282" s="65" t="e">
        <f>#REF!</f>
        <v>#REF!</v>
      </c>
      <c r="X282" s="65" t="e">
        <f>#REF!</f>
        <v>#REF!</v>
      </c>
      <c r="Y282" s="65" t="e">
        <f>#REF!</f>
        <v>#REF!</v>
      </c>
      <c r="Z282" s="65" t="e">
        <f>#REF!</f>
        <v>#REF!</v>
      </c>
      <c r="AA282" s="65" t="e">
        <f>#REF!</f>
        <v>#REF!</v>
      </c>
      <c r="AB282" s="65" t="e">
        <f>#REF!</f>
        <v>#REF!</v>
      </c>
      <c r="AC282" s="104">
        <v>87.5</v>
      </c>
      <c r="AD282" s="129" t="e">
        <f t="shared" si="139"/>
        <v>#REF!</v>
      </c>
      <c r="AE282" s="130">
        <v>1.98</v>
      </c>
      <c r="AF282" s="131">
        <v>2.2330000000000001</v>
      </c>
      <c r="AG282" s="132" t="e">
        <f t="shared" si="140"/>
        <v>#REF!</v>
      </c>
      <c r="AH282" s="36" t="e">
        <f t="shared" si="141"/>
        <v>#REF!</v>
      </c>
      <c r="AI282" s="36">
        <f>VLOOKUP(A282,'base vis'!C:I,7,0)</f>
        <v>0</v>
      </c>
      <c r="AJ282" s="36">
        <f>VLOOKUP($A282,'base vis'!C:J,8,0)</f>
        <v>18</v>
      </c>
      <c r="AK282" s="36">
        <f>VLOOKUP($A282,'base vis'!C:K,9,0)</f>
        <v>2</v>
      </c>
      <c r="AL282" s="36">
        <f>VLOOKUP($A282,'base vis'!C:L,10,0)</f>
        <v>0</v>
      </c>
      <c r="AM282" s="36">
        <f>VLOOKUP($A282,'base vis'!C:M,11,0)</f>
        <v>0</v>
      </c>
      <c r="AN282" s="36">
        <f>VLOOKUP($A282,'base vis'!C:N,12,0)</f>
        <v>0</v>
      </c>
      <c r="AO282" s="36">
        <f>VLOOKUP($A282,'base vis'!C:O,13,0)</f>
        <v>0</v>
      </c>
      <c r="AP282" s="36">
        <f>VLOOKUP($A282,'base vis'!C:P,14,0)</f>
        <v>0</v>
      </c>
      <c r="AQ282" s="36">
        <f>VLOOKUP($A282,'base vis'!C:Q,15,0)</f>
        <v>0</v>
      </c>
      <c r="AR282" s="36">
        <f>VLOOKUP($A282,'base vis'!C:R,16,0)</f>
        <v>0</v>
      </c>
      <c r="AS282" s="36">
        <f>VLOOKUP($A282,'base vis'!C:S,17,0)</f>
        <v>0</v>
      </c>
      <c r="AT282" s="36">
        <f>VLOOKUP($A282,'base vis'!C:T,18,0)</f>
        <v>0</v>
      </c>
      <c r="AU282" s="36">
        <f>VLOOKUP($A282,'base vis'!C:U,19,0)</f>
        <v>0</v>
      </c>
      <c r="AV282" s="36">
        <f>VLOOKUP($A282,'base vis'!C:V,20,0)</f>
        <v>0</v>
      </c>
      <c r="AW282" s="36">
        <f>VLOOKUP($A282,'base vis'!C:W,21,0)</f>
        <v>0</v>
      </c>
      <c r="AX282" s="36">
        <f>VLOOKUP($A282,'base vis'!C:X,22,0)</f>
        <v>0</v>
      </c>
      <c r="AY282" s="36">
        <f>VLOOKUP($A282,'base vis'!C:Y,23,0)</f>
        <v>0</v>
      </c>
      <c r="AZ282" s="36">
        <f>VLOOKUP($A282,'base vis'!C:E,3,0)</f>
        <v>0</v>
      </c>
      <c r="BA282" s="36">
        <f>VLOOKUP($A282,'base vis'!C:F,4,0)</f>
        <v>0</v>
      </c>
      <c r="BB282" s="36">
        <f>VLOOKUP($A282,'base vis'!C:G,5,0)</f>
        <v>0</v>
      </c>
      <c r="BC282" s="36">
        <f>VLOOKUP($A282,'base vis'!C:H,6,0)</f>
        <v>0</v>
      </c>
      <c r="BD282" s="36" t="e">
        <f t="shared" si="115"/>
        <v>#REF!</v>
      </c>
      <c r="BE282" s="36" t="e">
        <f t="shared" si="116"/>
        <v>#REF!</v>
      </c>
      <c r="BF282" s="36" t="e">
        <f t="shared" si="117"/>
        <v>#REF!</v>
      </c>
      <c r="BG282" s="36" t="e">
        <f t="shared" si="118"/>
        <v>#REF!</v>
      </c>
      <c r="BH282" s="36" t="e">
        <f t="shared" si="119"/>
        <v>#REF!</v>
      </c>
      <c r="BI282" s="36" t="e">
        <f t="shared" si="120"/>
        <v>#REF!</v>
      </c>
      <c r="BJ282" s="36" t="e">
        <f t="shared" si="121"/>
        <v>#REF!</v>
      </c>
      <c r="BK282" s="36" t="e">
        <f t="shared" si="122"/>
        <v>#REF!</v>
      </c>
      <c r="BL282" s="36" t="e">
        <f t="shared" si="123"/>
        <v>#REF!</v>
      </c>
      <c r="BM282" s="36" t="e">
        <f t="shared" si="124"/>
        <v>#REF!</v>
      </c>
      <c r="BN282" s="36" t="e">
        <f t="shared" si="125"/>
        <v>#REF!</v>
      </c>
      <c r="BO282" s="36" t="e">
        <f t="shared" si="126"/>
        <v>#REF!</v>
      </c>
      <c r="BP282" s="36" t="e">
        <f t="shared" si="127"/>
        <v>#REF!</v>
      </c>
      <c r="BQ282" s="36" t="e">
        <f t="shared" si="128"/>
        <v>#REF!</v>
      </c>
      <c r="BR282" s="36" t="e">
        <f t="shared" si="129"/>
        <v>#REF!</v>
      </c>
      <c r="BS282" s="36" t="e">
        <f t="shared" si="130"/>
        <v>#REF!</v>
      </c>
      <c r="BT282" s="36" t="e">
        <f t="shared" si="131"/>
        <v>#REF!</v>
      </c>
      <c r="BU282" s="36" t="e">
        <f t="shared" si="132"/>
        <v>#REF!</v>
      </c>
      <c r="BV282" s="36" t="e">
        <f t="shared" si="133"/>
        <v>#REF!</v>
      </c>
      <c r="BW282" s="36" t="e">
        <f t="shared" si="134"/>
        <v>#REF!</v>
      </c>
      <c r="BX282" s="36" t="e">
        <f t="shared" si="135"/>
        <v>#REF!</v>
      </c>
    </row>
    <row r="283" spans="1:76" s="36" customFormat="1" ht="13.95" customHeight="1" thickBot="1">
      <c r="A283" s="90" t="s">
        <v>349</v>
      </c>
      <c r="B283" s="26">
        <v>10</v>
      </c>
      <c r="C283" s="61" t="s">
        <v>90</v>
      </c>
      <c r="D283" s="62" t="s">
        <v>111</v>
      </c>
      <c r="E283" s="62"/>
      <c r="F283" s="72"/>
      <c r="G283" s="72"/>
      <c r="H283" s="72">
        <v>10</v>
      </c>
      <c r="I283" s="72"/>
      <c r="J283" s="72"/>
      <c r="K283" s="72"/>
      <c r="L283" s="72"/>
      <c r="M283" s="65" t="e">
        <f>#REF!</f>
        <v>#REF!</v>
      </c>
      <c r="N283" s="65" t="e">
        <f>#REF!</f>
        <v>#REF!</v>
      </c>
      <c r="O283" s="65" t="e">
        <f>#REF!</f>
        <v>#REF!</v>
      </c>
      <c r="P283" s="65" t="e">
        <f>#REF!</f>
        <v>#REF!</v>
      </c>
      <c r="Q283" s="65" t="e">
        <f>#REF!</f>
        <v>#REF!</v>
      </c>
      <c r="R283" s="65" t="e">
        <f>#REF!</f>
        <v>#REF!</v>
      </c>
      <c r="S283" s="65" t="e">
        <f>#REF!</f>
        <v>#REF!</v>
      </c>
      <c r="T283" s="65" t="e">
        <f>#REF!</f>
        <v>#REF!</v>
      </c>
      <c r="U283" s="65" t="e">
        <f>#REF!</f>
        <v>#REF!</v>
      </c>
      <c r="V283" s="65" t="e">
        <f>#REF!</f>
        <v>#REF!</v>
      </c>
      <c r="W283" s="65" t="e">
        <f>#REF!</f>
        <v>#REF!</v>
      </c>
      <c r="X283" s="65" t="e">
        <f>#REF!</f>
        <v>#REF!</v>
      </c>
      <c r="Y283" s="65" t="e">
        <f>#REF!</f>
        <v>#REF!</v>
      </c>
      <c r="Z283" s="65" t="e">
        <f>#REF!</f>
        <v>#REF!</v>
      </c>
      <c r="AA283" s="65" t="e">
        <f>#REF!</f>
        <v>#REF!</v>
      </c>
      <c r="AB283" s="65" t="e">
        <f>#REF!</f>
        <v>#REF!</v>
      </c>
      <c r="AC283" s="87">
        <v>67.5</v>
      </c>
      <c r="AD283" s="106" t="e">
        <f t="shared" si="139"/>
        <v>#REF!</v>
      </c>
      <c r="AE283" s="77">
        <v>2.46</v>
      </c>
      <c r="AF283" s="78">
        <v>2.7349999999999999</v>
      </c>
      <c r="AG283" s="89" t="e">
        <f t="shared" si="140"/>
        <v>#REF!</v>
      </c>
      <c r="AH283" s="36" t="e">
        <f t="shared" si="141"/>
        <v>#REF!</v>
      </c>
      <c r="AI283" s="36">
        <f>VLOOKUP(A283,'base vis'!C:I,7,0)</f>
        <v>0</v>
      </c>
      <c r="AJ283" s="36">
        <f>VLOOKUP($A283,'base vis'!C:J,8,0)</f>
        <v>4</v>
      </c>
      <c r="AK283" s="36">
        <f>VLOOKUP($A283,'base vis'!C:K,9,0)</f>
        <v>6</v>
      </c>
      <c r="AL283" s="36">
        <f>VLOOKUP($A283,'base vis'!C:L,10,0)</f>
        <v>0</v>
      </c>
      <c r="AM283" s="36">
        <f>VLOOKUP($A283,'base vis'!C:M,11,0)</f>
        <v>0</v>
      </c>
      <c r="AN283" s="36">
        <f>VLOOKUP($A283,'base vis'!C:N,12,0)</f>
        <v>0</v>
      </c>
      <c r="AO283" s="36">
        <f>VLOOKUP($A283,'base vis'!C:O,13,0)</f>
        <v>0</v>
      </c>
      <c r="AP283" s="36">
        <f>VLOOKUP($A283,'base vis'!C:P,14,0)</f>
        <v>0</v>
      </c>
      <c r="AQ283" s="36">
        <f>VLOOKUP($A283,'base vis'!C:Q,15,0)</f>
        <v>0</v>
      </c>
      <c r="AR283" s="36">
        <f>VLOOKUP($A283,'base vis'!C:R,16,0)</f>
        <v>0</v>
      </c>
      <c r="AS283" s="36">
        <f>VLOOKUP($A283,'base vis'!C:S,17,0)</f>
        <v>0</v>
      </c>
      <c r="AT283" s="36">
        <f>VLOOKUP($A283,'base vis'!C:T,18,0)</f>
        <v>0</v>
      </c>
      <c r="AU283" s="36">
        <f>VLOOKUP($A283,'base vis'!C:U,19,0)</f>
        <v>0</v>
      </c>
      <c r="AV283" s="36">
        <f>VLOOKUP($A283,'base vis'!C:V,20,0)</f>
        <v>0</v>
      </c>
      <c r="AW283" s="36">
        <f>VLOOKUP($A283,'base vis'!C:W,21,0)</f>
        <v>0</v>
      </c>
      <c r="AX283" s="36">
        <f>VLOOKUP($A283,'base vis'!C:X,22,0)</f>
        <v>0</v>
      </c>
      <c r="AY283" s="36">
        <f>VLOOKUP($A283,'base vis'!C:Y,23,0)</f>
        <v>0</v>
      </c>
      <c r="AZ283" s="36">
        <f>VLOOKUP($A283,'base vis'!C:E,3,0)</f>
        <v>9</v>
      </c>
      <c r="BA283" s="36">
        <f>VLOOKUP($A283,'base vis'!C:F,4,0)</f>
        <v>1</v>
      </c>
      <c r="BB283" s="36">
        <f>VLOOKUP($A283,'base vis'!C:G,5,0)</f>
        <v>0</v>
      </c>
      <c r="BC283" s="36">
        <f>VLOOKUP($A283,'base vis'!C:H,6,0)</f>
        <v>0</v>
      </c>
      <c r="BD283" s="36" t="e">
        <f t="shared" si="115"/>
        <v>#REF!</v>
      </c>
      <c r="BE283" s="36" t="e">
        <f t="shared" si="116"/>
        <v>#REF!</v>
      </c>
      <c r="BF283" s="36" t="e">
        <f t="shared" si="117"/>
        <v>#REF!</v>
      </c>
      <c r="BG283" s="36" t="e">
        <f t="shared" si="118"/>
        <v>#REF!</v>
      </c>
      <c r="BH283" s="36" t="e">
        <f t="shared" si="119"/>
        <v>#REF!</v>
      </c>
      <c r="BI283" s="36" t="e">
        <f t="shared" si="120"/>
        <v>#REF!</v>
      </c>
      <c r="BJ283" s="36" t="e">
        <f t="shared" si="121"/>
        <v>#REF!</v>
      </c>
      <c r="BK283" s="36" t="e">
        <f t="shared" si="122"/>
        <v>#REF!</v>
      </c>
      <c r="BL283" s="36" t="e">
        <f t="shared" si="123"/>
        <v>#REF!</v>
      </c>
      <c r="BM283" s="36" t="e">
        <f t="shared" si="124"/>
        <v>#REF!</v>
      </c>
      <c r="BN283" s="36" t="e">
        <f t="shared" si="125"/>
        <v>#REF!</v>
      </c>
      <c r="BO283" s="36" t="e">
        <f t="shared" si="126"/>
        <v>#REF!</v>
      </c>
      <c r="BP283" s="36" t="e">
        <f t="shared" si="127"/>
        <v>#REF!</v>
      </c>
      <c r="BQ283" s="36" t="e">
        <f t="shared" si="128"/>
        <v>#REF!</v>
      </c>
      <c r="BR283" s="36" t="e">
        <f t="shared" si="129"/>
        <v>#REF!</v>
      </c>
      <c r="BS283" s="36" t="e">
        <f t="shared" si="130"/>
        <v>#REF!</v>
      </c>
      <c r="BT283" s="36" t="e">
        <f t="shared" si="131"/>
        <v>#REF!</v>
      </c>
      <c r="BU283" s="36" t="e">
        <f t="shared" si="132"/>
        <v>#REF!</v>
      </c>
      <c r="BV283" s="36" t="e">
        <f t="shared" si="133"/>
        <v>#REF!</v>
      </c>
      <c r="BW283" s="36" t="e">
        <f t="shared" si="134"/>
        <v>#REF!</v>
      </c>
      <c r="BX283" s="36" t="e">
        <f t="shared" si="135"/>
        <v>#REF!</v>
      </c>
    </row>
    <row r="284" spans="1:76" s="36" customFormat="1" ht="13.95" customHeight="1" thickBot="1">
      <c r="A284" s="90" t="s">
        <v>350</v>
      </c>
      <c r="B284" s="26">
        <v>10</v>
      </c>
      <c r="C284" s="61" t="s">
        <v>90</v>
      </c>
      <c r="D284" s="62" t="s">
        <v>111</v>
      </c>
      <c r="E284" s="62"/>
      <c r="F284" s="72"/>
      <c r="G284" s="72"/>
      <c r="H284" s="72">
        <v>10</v>
      </c>
      <c r="I284" s="72"/>
      <c r="J284" s="72"/>
      <c r="K284" s="72"/>
      <c r="L284" s="72"/>
      <c r="M284" s="65" t="e">
        <f>#REF!</f>
        <v>#REF!</v>
      </c>
      <c r="N284" s="65" t="e">
        <f>#REF!</f>
        <v>#REF!</v>
      </c>
      <c r="O284" s="65" t="e">
        <f>#REF!</f>
        <v>#REF!</v>
      </c>
      <c r="P284" s="65" t="e">
        <f>#REF!</f>
        <v>#REF!</v>
      </c>
      <c r="Q284" s="65" t="e">
        <f>#REF!</f>
        <v>#REF!</v>
      </c>
      <c r="R284" s="65" t="e">
        <f>#REF!</f>
        <v>#REF!</v>
      </c>
      <c r="S284" s="65" t="e">
        <f>#REF!</f>
        <v>#REF!</v>
      </c>
      <c r="T284" s="65" t="e">
        <f>#REF!</f>
        <v>#REF!</v>
      </c>
      <c r="U284" s="65" t="e">
        <f>#REF!</f>
        <v>#REF!</v>
      </c>
      <c r="V284" s="65" t="e">
        <f>#REF!</f>
        <v>#REF!</v>
      </c>
      <c r="W284" s="65" t="e">
        <f>#REF!</f>
        <v>#REF!</v>
      </c>
      <c r="X284" s="65" t="e">
        <f>#REF!</f>
        <v>#REF!</v>
      </c>
      <c r="Y284" s="65" t="e">
        <f>#REF!</f>
        <v>#REF!</v>
      </c>
      <c r="Z284" s="65" t="e">
        <f>#REF!</f>
        <v>#REF!</v>
      </c>
      <c r="AA284" s="65" t="e">
        <f>#REF!</f>
        <v>#REF!</v>
      </c>
      <c r="AB284" s="65" t="e">
        <f>#REF!</f>
        <v>#REF!</v>
      </c>
      <c r="AC284" s="87">
        <v>67.5</v>
      </c>
      <c r="AD284" s="106" t="e">
        <f t="shared" si="139"/>
        <v>#REF!</v>
      </c>
      <c r="AE284" s="77">
        <v>2.34</v>
      </c>
      <c r="AF284" s="78">
        <v>2.6149999999999998</v>
      </c>
      <c r="AG284" s="89" t="e">
        <f t="shared" si="140"/>
        <v>#REF!</v>
      </c>
      <c r="AH284" s="36" t="e">
        <f t="shared" si="141"/>
        <v>#REF!</v>
      </c>
      <c r="AI284" s="36">
        <f>VLOOKUP(A284,'base vis'!C:I,7,0)</f>
        <v>0</v>
      </c>
      <c r="AJ284" s="36">
        <f>VLOOKUP($A284,'base vis'!C:J,8,0)</f>
        <v>6</v>
      </c>
      <c r="AK284" s="36">
        <f>VLOOKUP($A284,'base vis'!C:K,9,0)</f>
        <v>3</v>
      </c>
      <c r="AL284" s="36">
        <f>VLOOKUP($A284,'base vis'!C:L,10,0)</f>
        <v>1</v>
      </c>
      <c r="AM284" s="36">
        <f>VLOOKUP($A284,'base vis'!C:M,11,0)</f>
        <v>0</v>
      </c>
      <c r="AN284" s="36">
        <f>VLOOKUP($A284,'base vis'!C:N,12,0)</f>
        <v>0</v>
      </c>
      <c r="AO284" s="36">
        <f>VLOOKUP($A284,'base vis'!C:O,13,0)</f>
        <v>0</v>
      </c>
      <c r="AP284" s="36">
        <f>VLOOKUP($A284,'base vis'!C:P,14,0)</f>
        <v>0</v>
      </c>
      <c r="AQ284" s="36">
        <f>VLOOKUP($A284,'base vis'!C:Q,15,0)</f>
        <v>0</v>
      </c>
      <c r="AR284" s="36">
        <f>VLOOKUP($A284,'base vis'!C:R,16,0)</f>
        <v>0</v>
      </c>
      <c r="AS284" s="36">
        <f>VLOOKUP($A284,'base vis'!C:S,17,0)</f>
        <v>0</v>
      </c>
      <c r="AT284" s="36">
        <f>VLOOKUP($A284,'base vis'!C:T,18,0)</f>
        <v>0</v>
      </c>
      <c r="AU284" s="36">
        <f>VLOOKUP($A284,'base vis'!C:U,19,0)</f>
        <v>0</v>
      </c>
      <c r="AV284" s="36">
        <f>VLOOKUP($A284,'base vis'!C:V,20,0)</f>
        <v>0</v>
      </c>
      <c r="AW284" s="36">
        <f>VLOOKUP($A284,'base vis'!C:W,21,0)</f>
        <v>0</v>
      </c>
      <c r="AX284" s="36">
        <f>VLOOKUP($A284,'base vis'!C:X,22,0)</f>
        <v>0</v>
      </c>
      <c r="AY284" s="36">
        <f>VLOOKUP($A284,'base vis'!C:Y,23,0)</f>
        <v>0</v>
      </c>
      <c r="AZ284" s="36">
        <f>VLOOKUP($A284,'base vis'!C:E,3,0)</f>
        <v>9</v>
      </c>
      <c r="BA284" s="36">
        <f>VLOOKUP($A284,'base vis'!C:F,4,0)</f>
        <v>0</v>
      </c>
      <c r="BB284" s="36">
        <f>VLOOKUP($A284,'base vis'!C:G,5,0)</f>
        <v>0</v>
      </c>
      <c r="BC284" s="36">
        <f>VLOOKUP($A284,'base vis'!C:H,6,0)</f>
        <v>0</v>
      </c>
      <c r="BD284" s="36" t="e">
        <f t="shared" si="115"/>
        <v>#REF!</v>
      </c>
      <c r="BE284" s="36" t="e">
        <f t="shared" si="116"/>
        <v>#REF!</v>
      </c>
      <c r="BF284" s="36" t="e">
        <f t="shared" si="117"/>
        <v>#REF!</v>
      </c>
      <c r="BG284" s="36" t="e">
        <f t="shared" si="118"/>
        <v>#REF!</v>
      </c>
      <c r="BH284" s="36" t="e">
        <f t="shared" si="119"/>
        <v>#REF!</v>
      </c>
      <c r="BI284" s="36" t="e">
        <f t="shared" si="120"/>
        <v>#REF!</v>
      </c>
      <c r="BJ284" s="36" t="e">
        <f t="shared" si="121"/>
        <v>#REF!</v>
      </c>
      <c r="BK284" s="36" t="e">
        <f t="shared" si="122"/>
        <v>#REF!</v>
      </c>
      <c r="BL284" s="36" t="e">
        <f t="shared" si="123"/>
        <v>#REF!</v>
      </c>
      <c r="BM284" s="36" t="e">
        <f t="shared" si="124"/>
        <v>#REF!</v>
      </c>
      <c r="BN284" s="36" t="e">
        <f t="shared" si="125"/>
        <v>#REF!</v>
      </c>
      <c r="BO284" s="36" t="e">
        <f t="shared" si="126"/>
        <v>#REF!</v>
      </c>
      <c r="BP284" s="36" t="e">
        <f t="shared" si="127"/>
        <v>#REF!</v>
      </c>
      <c r="BQ284" s="36" t="e">
        <f t="shared" si="128"/>
        <v>#REF!</v>
      </c>
      <c r="BR284" s="36" t="e">
        <f t="shared" si="129"/>
        <v>#REF!</v>
      </c>
      <c r="BS284" s="36" t="e">
        <f t="shared" si="130"/>
        <v>#REF!</v>
      </c>
      <c r="BT284" s="36" t="e">
        <f t="shared" si="131"/>
        <v>#REF!</v>
      </c>
      <c r="BU284" s="36" t="e">
        <f t="shared" si="132"/>
        <v>#REF!</v>
      </c>
      <c r="BV284" s="36" t="e">
        <f t="shared" si="133"/>
        <v>#REF!</v>
      </c>
      <c r="BW284" s="36" t="e">
        <f t="shared" si="134"/>
        <v>#REF!</v>
      </c>
      <c r="BX284" s="36" t="e">
        <f t="shared" si="135"/>
        <v>#REF!</v>
      </c>
    </row>
    <row r="285" spans="1:76" s="36" customFormat="1" ht="13.95" customHeight="1" thickBot="1">
      <c r="A285" s="90" t="s">
        <v>351</v>
      </c>
      <c r="B285" s="26">
        <v>10</v>
      </c>
      <c r="C285" s="61" t="s">
        <v>90</v>
      </c>
      <c r="D285" s="62" t="s">
        <v>111</v>
      </c>
      <c r="E285" s="62"/>
      <c r="F285" s="72"/>
      <c r="G285" s="72"/>
      <c r="H285" s="72">
        <v>10</v>
      </c>
      <c r="I285" s="72"/>
      <c r="J285" s="72"/>
      <c r="K285" s="72"/>
      <c r="L285" s="72"/>
      <c r="M285" s="65" t="e">
        <f>#REF!</f>
        <v>#REF!</v>
      </c>
      <c r="N285" s="65" t="e">
        <f>#REF!</f>
        <v>#REF!</v>
      </c>
      <c r="O285" s="65" t="e">
        <f>#REF!</f>
        <v>#REF!</v>
      </c>
      <c r="P285" s="65" t="e">
        <f>#REF!</f>
        <v>#REF!</v>
      </c>
      <c r="Q285" s="65" t="e">
        <f>#REF!</f>
        <v>#REF!</v>
      </c>
      <c r="R285" s="65" t="e">
        <f>#REF!</f>
        <v>#REF!</v>
      </c>
      <c r="S285" s="65" t="e">
        <f>#REF!</f>
        <v>#REF!</v>
      </c>
      <c r="T285" s="65" t="e">
        <f>#REF!</f>
        <v>#REF!</v>
      </c>
      <c r="U285" s="65" t="e">
        <f>#REF!</f>
        <v>#REF!</v>
      </c>
      <c r="V285" s="65" t="e">
        <f>#REF!</f>
        <v>#REF!</v>
      </c>
      <c r="W285" s="65" t="e">
        <f>#REF!</f>
        <v>#REF!</v>
      </c>
      <c r="X285" s="65" t="e">
        <f>#REF!</f>
        <v>#REF!</v>
      </c>
      <c r="Y285" s="65" t="e">
        <f>#REF!</f>
        <v>#REF!</v>
      </c>
      <c r="Z285" s="65" t="e">
        <f>#REF!</f>
        <v>#REF!</v>
      </c>
      <c r="AA285" s="65" t="e">
        <f>#REF!</f>
        <v>#REF!</v>
      </c>
      <c r="AB285" s="65" t="e">
        <f>#REF!</f>
        <v>#REF!</v>
      </c>
      <c r="AC285" s="87">
        <v>67.5</v>
      </c>
      <c r="AD285" s="106" t="e">
        <f t="shared" si="139"/>
        <v>#REF!</v>
      </c>
      <c r="AE285" s="77">
        <v>2.5</v>
      </c>
      <c r="AF285" s="78">
        <v>2.7749999999999999</v>
      </c>
      <c r="AG285" s="89" t="e">
        <f t="shared" si="140"/>
        <v>#REF!</v>
      </c>
      <c r="AH285" s="36" t="e">
        <f t="shared" si="141"/>
        <v>#REF!</v>
      </c>
      <c r="AI285" s="36">
        <f>VLOOKUP(A285,'base vis'!C:I,7,0)</f>
        <v>0</v>
      </c>
      <c r="AJ285" s="36">
        <f>VLOOKUP($A285,'base vis'!C:J,8,0)</f>
        <v>7</v>
      </c>
      <c r="AK285" s="36">
        <f>VLOOKUP($A285,'base vis'!C:K,9,0)</f>
        <v>1</v>
      </c>
      <c r="AL285" s="36">
        <f>VLOOKUP($A285,'base vis'!C:L,10,0)</f>
        <v>2</v>
      </c>
      <c r="AM285" s="36">
        <f>VLOOKUP($A285,'base vis'!C:M,11,0)</f>
        <v>0</v>
      </c>
      <c r="AN285" s="36">
        <f>VLOOKUP($A285,'base vis'!C:N,12,0)</f>
        <v>0</v>
      </c>
      <c r="AO285" s="36">
        <f>VLOOKUP($A285,'base vis'!C:O,13,0)</f>
        <v>0</v>
      </c>
      <c r="AP285" s="36">
        <f>VLOOKUP($A285,'base vis'!C:P,14,0)</f>
        <v>0</v>
      </c>
      <c r="AQ285" s="36">
        <f>VLOOKUP($A285,'base vis'!C:Q,15,0)</f>
        <v>0</v>
      </c>
      <c r="AR285" s="36">
        <f>VLOOKUP($A285,'base vis'!C:R,16,0)</f>
        <v>0</v>
      </c>
      <c r="AS285" s="36">
        <f>VLOOKUP($A285,'base vis'!C:S,17,0)</f>
        <v>0</v>
      </c>
      <c r="AT285" s="36">
        <f>VLOOKUP($A285,'base vis'!C:T,18,0)</f>
        <v>0</v>
      </c>
      <c r="AU285" s="36">
        <f>VLOOKUP($A285,'base vis'!C:U,19,0)</f>
        <v>0</v>
      </c>
      <c r="AV285" s="36">
        <f>VLOOKUP($A285,'base vis'!C:V,20,0)</f>
        <v>0</v>
      </c>
      <c r="AW285" s="36">
        <f>VLOOKUP($A285,'base vis'!C:W,21,0)</f>
        <v>0</v>
      </c>
      <c r="AX285" s="36">
        <f>VLOOKUP($A285,'base vis'!C:X,22,0)</f>
        <v>0</v>
      </c>
      <c r="AY285" s="36">
        <f>VLOOKUP($A285,'base vis'!C:Y,23,0)</f>
        <v>0</v>
      </c>
      <c r="AZ285" s="36">
        <f>VLOOKUP($A285,'base vis'!C:E,3,0)</f>
        <v>5</v>
      </c>
      <c r="BA285" s="36">
        <f>VLOOKUP($A285,'base vis'!C:F,4,0)</f>
        <v>5</v>
      </c>
      <c r="BB285" s="36">
        <f>VLOOKUP($A285,'base vis'!C:G,5,0)</f>
        <v>0</v>
      </c>
      <c r="BC285" s="36">
        <f>VLOOKUP($A285,'base vis'!C:H,6,0)</f>
        <v>0</v>
      </c>
      <c r="BD285" s="36" t="e">
        <f t="shared" si="115"/>
        <v>#REF!</v>
      </c>
      <c r="BE285" s="36" t="e">
        <f t="shared" si="116"/>
        <v>#REF!</v>
      </c>
      <c r="BF285" s="36" t="e">
        <f t="shared" si="117"/>
        <v>#REF!</v>
      </c>
      <c r="BG285" s="36" t="e">
        <f t="shared" si="118"/>
        <v>#REF!</v>
      </c>
      <c r="BH285" s="36" t="e">
        <f t="shared" si="119"/>
        <v>#REF!</v>
      </c>
      <c r="BI285" s="36" t="e">
        <f t="shared" si="120"/>
        <v>#REF!</v>
      </c>
      <c r="BJ285" s="36" t="e">
        <f t="shared" si="121"/>
        <v>#REF!</v>
      </c>
      <c r="BK285" s="36" t="e">
        <f t="shared" si="122"/>
        <v>#REF!</v>
      </c>
      <c r="BL285" s="36" t="e">
        <f t="shared" si="123"/>
        <v>#REF!</v>
      </c>
      <c r="BM285" s="36" t="e">
        <f t="shared" si="124"/>
        <v>#REF!</v>
      </c>
      <c r="BN285" s="36" t="e">
        <f t="shared" si="125"/>
        <v>#REF!</v>
      </c>
      <c r="BO285" s="36" t="e">
        <f t="shared" si="126"/>
        <v>#REF!</v>
      </c>
      <c r="BP285" s="36" t="e">
        <f t="shared" si="127"/>
        <v>#REF!</v>
      </c>
      <c r="BQ285" s="36" t="e">
        <f t="shared" si="128"/>
        <v>#REF!</v>
      </c>
      <c r="BR285" s="36" t="e">
        <f t="shared" si="129"/>
        <v>#REF!</v>
      </c>
      <c r="BS285" s="36" t="e">
        <f t="shared" si="130"/>
        <v>#REF!</v>
      </c>
      <c r="BT285" s="36" t="e">
        <f t="shared" si="131"/>
        <v>#REF!</v>
      </c>
      <c r="BU285" s="36" t="e">
        <f t="shared" si="132"/>
        <v>#REF!</v>
      </c>
      <c r="BV285" s="36" t="e">
        <f t="shared" si="133"/>
        <v>#REF!</v>
      </c>
      <c r="BW285" s="36" t="e">
        <f t="shared" si="134"/>
        <v>#REF!</v>
      </c>
      <c r="BX285" s="36" t="e">
        <f t="shared" si="135"/>
        <v>#REF!</v>
      </c>
    </row>
    <row r="286" spans="1:76" s="36" customFormat="1" ht="13.95" customHeight="1" thickBot="1">
      <c r="A286" s="90" t="s">
        <v>352</v>
      </c>
      <c r="B286" s="26">
        <v>10</v>
      </c>
      <c r="C286" s="61" t="s">
        <v>125</v>
      </c>
      <c r="D286" s="62" t="s">
        <v>111</v>
      </c>
      <c r="E286" s="62"/>
      <c r="F286" s="72"/>
      <c r="G286" s="72"/>
      <c r="H286" s="72">
        <v>10</v>
      </c>
      <c r="I286" s="72"/>
      <c r="J286" s="72"/>
      <c r="K286" s="72"/>
      <c r="L286" s="72"/>
      <c r="M286" s="65" t="e">
        <f>#REF!</f>
        <v>#REF!</v>
      </c>
      <c r="N286" s="65" t="e">
        <f>#REF!</f>
        <v>#REF!</v>
      </c>
      <c r="O286" s="65" t="e">
        <f>#REF!</f>
        <v>#REF!</v>
      </c>
      <c r="P286" s="65" t="e">
        <f>#REF!</f>
        <v>#REF!</v>
      </c>
      <c r="Q286" s="65" t="e">
        <f>#REF!</f>
        <v>#REF!</v>
      </c>
      <c r="R286" s="65" t="e">
        <f>#REF!</f>
        <v>#REF!</v>
      </c>
      <c r="S286" s="65" t="e">
        <f>#REF!</f>
        <v>#REF!</v>
      </c>
      <c r="T286" s="65" t="e">
        <f>#REF!</f>
        <v>#REF!</v>
      </c>
      <c r="U286" s="65" t="e">
        <f>#REF!</f>
        <v>#REF!</v>
      </c>
      <c r="V286" s="65" t="e">
        <f>#REF!</f>
        <v>#REF!</v>
      </c>
      <c r="W286" s="65" t="e">
        <f>#REF!</f>
        <v>#REF!</v>
      </c>
      <c r="X286" s="65" t="e">
        <f>#REF!</f>
        <v>#REF!</v>
      </c>
      <c r="Y286" s="65" t="e">
        <f>#REF!</f>
        <v>#REF!</v>
      </c>
      <c r="Z286" s="65" t="e">
        <f>#REF!</f>
        <v>#REF!</v>
      </c>
      <c r="AA286" s="65" t="e">
        <f>#REF!</f>
        <v>#REF!</v>
      </c>
      <c r="AB286" s="65" t="e">
        <f>#REF!</f>
        <v>#REF!</v>
      </c>
      <c r="AC286" s="87">
        <v>67.5</v>
      </c>
      <c r="AD286" s="106" t="e">
        <f t="shared" si="139"/>
        <v>#REF!</v>
      </c>
      <c r="AE286" s="77">
        <v>2.66</v>
      </c>
      <c r="AF286" s="78">
        <v>2.9350000000000001</v>
      </c>
      <c r="AG286" s="89" t="e">
        <f t="shared" si="140"/>
        <v>#REF!</v>
      </c>
      <c r="AH286" s="36" t="e">
        <f t="shared" si="141"/>
        <v>#REF!</v>
      </c>
      <c r="AI286" s="36">
        <f>VLOOKUP(A286,'base vis'!C:I,7,0)</f>
        <v>0</v>
      </c>
      <c r="AJ286" s="36">
        <f>VLOOKUP($A286,'base vis'!C:J,8,0)</f>
        <v>2</v>
      </c>
      <c r="AK286" s="36">
        <f>VLOOKUP($A286,'base vis'!C:K,9,0)</f>
        <v>6</v>
      </c>
      <c r="AL286" s="36">
        <f>VLOOKUP($A286,'base vis'!C:L,10,0)</f>
        <v>2</v>
      </c>
      <c r="AM286" s="36">
        <f>VLOOKUP($A286,'base vis'!C:M,11,0)</f>
        <v>0</v>
      </c>
      <c r="AN286" s="36">
        <f>VLOOKUP($A286,'base vis'!C:N,12,0)</f>
        <v>0</v>
      </c>
      <c r="AO286" s="36">
        <f>VLOOKUP($A286,'base vis'!C:O,13,0)</f>
        <v>0</v>
      </c>
      <c r="AP286" s="36">
        <f>VLOOKUP($A286,'base vis'!C:P,14,0)</f>
        <v>0</v>
      </c>
      <c r="AQ286" s="36">
        <f>VLOOKUP($A286,'base vis'!C:Q,15,0)</f>
        <v>0</v>
      </c>
      <c r="AR286" s="36">
        <f>VLOOKUP($A286,'base vis'!C:R,16,0)</f>
        <v>0</v>
      </c>
      <c r="AS286" s="36">
        <f>VLOOKUP($A286,'base vis'!C:S,17,0)</f>
        <v>0</v>
      </c>
      <c r="AT286" s="36">
        <f>VLOOKUP($A286,'base vis'!C:T,18,0)</f>
        <v>0</v>
      </c>
      <c r="AU286" s="36">
        <f>VLOOKUP($A286,'base vis'!C:U,19,0)</f>
        <v>0</v>
      </c>
      <c r="AV286" s="36">
        <f>VLOOKUP($A286,'base vis'!C:V,20,0)</f>
        <v>0</v>
      </c>
      <c r="AW286" s="36">
        <f>VLOOKUP($A286,'base vis'!C:W,21,0)</f>
        <v>0</v>
      </c>
      <c r="AX286" s="36">
        <f>VLOOKUP($A286,'base vis'!C:X,22,0)</f>
        <v>0</v>
      </c>
      <c r="AY286" s="36">
        <f>VLOOKUP($A286,'base vis'!C:Y,23,0)</f>
        <v>0</v>
      </c>
      <c r="AZ286" s="36">
        <f>VLOOKUP($A286,'base vis'!C:E,3,0)</f>
        <v>9</v>
      </c>
      <c r="BA286" s="36">
        <f>VLOOKUP($A286,'base vis'!C:F,4,0)</f>
        <v>1</v>
      </c>
      <c r="BB286" s="36">
        <f>VLOOKUP($A286,'base vis'!C:G,5,0)</f>
        <v>0</v>
      </c>
      <c r="BC286" s="36">
        <f>VLOOKUP($A286,'base vis'!C:H,6,0)</f>
        <v>0</v>
      </c>
      <c r="BD286" s="36" t="e">
        <f t="shared" si="115"/>
        <v>#REF!</v>
      </c>
      <c r="BE286" s="36" t="e">
        <f t="shared" si="116"/>
        <v>#REF!</v>
      </c>
      <c r="BF286" s="36" t="e">
        <f t="shared" si="117"/>
        <v>#REF!</v>
      </c>
      <c r="BG286" s="36" t="e">
        <f t="shared" si="118"/>
        <v>#REF!</v>
      </c>
      <c r="BH286" s="36" t="e">
        <f t="shared" si="119"/>
        <v>#REF!</v>
      </c>
      <c r="BI286" s="36" t="e">
        <f t="shared" si="120"/>
        <v>#REF!</v>
      </c>
      <c r="BJ286" s="36" t="e">
        <f t="shared" si="121"/>
        <v>#REF!</v>
      </c>
      <c r="BK286" s="36" t="e">
        <f t="shared" si="122"/>
        <v>#REF!</v>
      </c>
      <c r="BL286" s="36" t="e">
        <f t="shared" si="123"/>
        <v>#REF!</v>
      </c>
      <c r="BM286" s="36" t="e">
        <f t="shared" si="124"/>
        <v>#REF!</v>
      </c>
      <c r="BN286" s="36" t="e">
        <f t="shared" si="125"/>
        <v>#REF!</v>
      </c>
      <c r="BO286" s="36" t="e">
        <f t="shared" si="126"/>
        <v>#REF!</v>
      </c>
      <c r="BP286" s="36" t="e">
        <f t="shared" si="127"/>
        <v>#REF!</v>
      </c>
      <c r="BQ286" s="36" t="e">
        <f t="shared" si="128"/>
        <v>#REF!</v>
      </c>
      <c r="BR286" s="36" t="e">
        <f t="shared" si="129"/>
        <v>#REF!</v>
      </c>
      <c r="BS286" s="36" t="e">
        <f t="shared" si="130"/>
        <v>#REF!</v>
      </c>
      <c r="BT286" s="36" t="e">
        <f t="shared" si="131"/>
        <v>#REF!</v>
      </c>
      <c r="BU286" s="36" t="e">
        <f t="shared" si="132"/>
        <v>#REF!</v>
      </c>
      <c r="BV286" s="36" t="e">
        <f t="shared" si="133"/>
        <v>#REF!</v>
      </c>
      <c r="BW286" s="36" t="e">
        <f t="shared" si="134"/>
        <v>#REF!</v>
      </c>
      <c r="BX286" s="36" t="e">
        <f t="shared" si="135"/>
        <v>#REF!</v>
      </c>
    </row>
    <row r="287" spans="1:76" s="36" customFormat="1" ht="13.95" customHeight="1" thickBot="1">
      <c r="A287" s="90" t="s">
        <v>353</v>
      </c>
      <c r="B287" s="26">
        <v>10</v>
      </c>
      <c r="C287" s="61" t="s">
        <v>91</v>
      </c>
      <c r="D287" s="62" t="s">
        <v>111</v>
      </c>
      <c r="E287" s="62"/>
      <c r="F287" s="72"/>
      <c r="G287" s="72"/>
      <c r="H287" s="72"/>
      <c r="I287" s="72">
        <v>10</v>
      </c>
      <c r="J287" s="72"/>
      <c r="K287" s="72"/>
      <c r="L287" s="72"/>
      <c r="M287" s="65" t="e">
        <f>#REF!</f>
        <v>#REF!</v>
      </c>
      <c r="N287" s="65" t="e">
        <f>#REF!</f>
        <v>#REF!</v>
      </c>
      <c r="O287" s="65" t="e">
        <f>#REF!</f>
        <v>#REF!</v>
      </c>
      <c r="P287" s="65" t="e">
        <f>#REF!</f>
        <v>#REF!</v>
      </c>
      <c r="Q287" s="65" t="e">
        <f>#REF!</f>
        <v>#REF!</v>
      </c>
      <c r="R287" s="65" t="e">
        <f>#REF!</f>
        <v>#REF!</v>
      </c>
      <c r="S287" s="65" t="e">
        <f>#REF!</f>
        <v>#REF!</v>
      </c>
      <c r="T287" s="65" t="e">
        <f>#REF!</f>
        <v>#REF!</v>
      </c>
      <c r="U287" s="65" t="e">
        <f>#REF!</f>
        <v>#REF!</v>
      </c>
      <c r="V287" s="65" t="e">
        <f>#REF!</f>
        <v>#REF!</v>
      </c>
      <c r="W287" s="65" t="e">
        <f>#REF!</f>
        <v>#REF!</v>
      </c>
      <c r="X287" s="65" t="e">
        <f>#REF!</f>
        <v>#REF!</v>
      </c>
      <c r="Y287" s="65" t="e">
        <f>#REF!</f>
        <v>#REF!</v>
      </c>
      <c r="Z287" s="65" t="e">
        <f>#REF!</f>
        <v>#REF!</v>
      </c>
      <c r="AA287" s="65" t="e">
        <f>#REF!</f>
        <v>#REF!</v>
      </c>
      <c r="AB287" s="65" t="e">
        <f>#REF!</f>
        <v>#REF!</v>
      </c>
      <c r="AC287" s="87">
        <v>72.5</v>
      </c>
      <c r="AD287" s="106" t="e">
        <f t="shared" si="139"/>
        <v>#REF!</v>
      </c>
      <c r="AE287" s="77">
        <v>3.5</v>
      </c>
      <c r="AF287" s="78">
        <v>3.7749999999999999</v>
      </c>
      <c r="AG287" s="89" t="e">
        <f t="shared" si="140"/>
        <v>#REF!</v>
      </c>
      <c r="AH287" s="36" t="e">
        <f t="shared" si="141"/>
        <v>#REF!</v>
      </c>
      <c r="AI287" s="36">
        <f>VLOOKUP(A287,'base vis'!C:I,7,0)</f>
        <v>0</v>
      </c>
      <c r="AJ287" s="36">
        <f>VLOOKUP($A287,'base vis'!C:J,8,0)</f>
        <v>0</v>
      </c>
      <c r="AK287" s="36">
        <f>VLOOKUP($A287,'base vis'!C:K,9,0)</f>
        <v>5</v>
      </c>
      <c r="AL287" s="36">
        <f>VLOOKUP($A287,'base vis'!C:L,10,0)</f>
        <v>5</v>
      </c>
      <c r="AM287" s="36">
        <f>VLOOKUP($A287,'base vis'!C:M,11,0)</f>
        <v>0</v>
      </c>
      <c r="AN287" s="36">
        <f>VLOOKUP($A287,'base vis'!C:N,12,0)</f>
        <v>0</v>
      </c>
      <c r="AO287" s="36">
        <f>VLOOKUP($A287,'base vis'!C:O,13,0)</f>
        <v>0</v>
      </c>
      <c r="AP287" s="36">
        <f>VLOOKUP($A287,'base vis'!C:P,14,0)</f>
        <v>0</v>
      </c>
      <c r="AQ287" s="36">
        <f>VLOOKUP($A287,'base vis'!C:Q,15,0)</f>
        <v>0</v>
      </c>
      <c r="AR287" s="36">
        <f>VLOOKUP($A287,'base vis'!C:R,16,0)</f>
        <v>0</v>
      </c>
      <c r="AS287" s="36">
        <f>VLOOKUP($A287,'base vis'!C:S,17,0)</f>
        <v>0</v>
      </c>
      <c r="AT287" s="36">
        <f>VLOOKUP($A287,'base vis'!C:T,18,0)</f>
        <v>0</v>
      </c>
      <c r="AU287" s="36">
        <f>VLOOKUP($A287,'base vis'!C:U,19,0)</f>
        <v>0</v>
      </c>
      <c r="AV287" s="36">
        <f>VLOOKUP($A287,'base vis'!C:V,20,0)</f>
        <v>0</v>
      </c>
      <c r="AW287" s="36">
        <f>VLOOKUP($A287,'base vis'!C:W,21,0)</f>
        <v>0</v>
      </c>
      <c r="AX287" s="36">
        <f>VLOOKUP($A287,'base vis'!C:X,22,0)</f>
        <v>0</v>
      </c>
      <c r="AY287" s="36">
        <f>VLOOKUP($A287,'base vis'!C:Y,23,0)</f>
        <v>0</v>
      </c>
      <c r="AZ287" s="36">
        <f>VLOOKUP($A287,'base vis'!C:E,3,0)</f>
        <v>6</v>
      </c>
      <c r="BA287" s="36">
        <f>VLOOKUP($A287,'base vis'!C:F,4,0)</f>
        <v>4</v>
      </c>
      <c r="BB287" s="36">
        <f>VLOOKUP($A287,'base vis'!C:G,5,0)</f>
        <v>0</v>
      </c>
      <c r="BC287" s="36">
        <f>VLOOKUP($A287,'base vis'!C:H,6,0)</f>
        <v>0</v>
      </c>
      <c r="BD287" s="36" t="e">
        <f t="shared" si="115"/>
        <v>#REF!</v>
      </c>
      <c r="BE287" s="36" t="e">
        <f t="shared" si="116"/>
        <v>#REF!</v>
      </c>
      <c r="BF287" s="36" t="e">
        <f t="shared" si="117"/>
        <v>#REF!</v>
      </c>
      <c r="BG287" s="36" t="e">
        <f t="shared" si="118"/>
        <v>#REF!</v>
      </c>
      <c r="BH287" s="36" t="e">
        <f t="shared" si="119"/>
        <v>#REF!</v>
      </c>
      <c r="BI287" s="36" t="e">
        <f t="shared" si="120"/>
        <v>#REF!</v>
      </c>
      <c r="BJ287" s="36" t="e">
        <f t="shared" si="121"/>
        <v>#REF!</v>
      </c>
      <c r="BK287" s="36" t="e">
        <f t="shared" si="122"/>
        <v>#REF!</v>
      </c>
      <c r="BL287" s="36" t="e">
        <f t="shared" si="123"/>
        <v>#REF!</v>
      </c>
      <c r="BM287" s="36" t="e">
        <f t="shared" si="124"/>
        <v>#REF!</v>
      </c>
      <c r="BN287" s="36" t="e">
        <f t="shared" si="125"/>
        <v>#REF!</v>
      </c>
      <c r="BO287" s="36" t="e">
        <f t="shared" si="126"/>
        <v>#REF!</v>
      </c>
      <c r="BP287" s="36" t="e">
        <f t="shared" si="127"/>
        <v>#REF!</v>
      </c>
      <c r="BQ287" s="36" t="e">
        <f t="shared" si="128"/>
        <v>#REF!</v>
      </c>
      <c r="BR287" s="36" t="e">
        <f t="shared" si="129"/>
        <v>#REF!</v>
      </c>
      <c r="BS287" s="36" t="e">
        <f t="shared" si="130"/>
        <v>#REF!</v>
      </c>
      <c r="BT287" s="36" t="e">
        <f t="shared" si="131"/>
        <v>#REF!</v>
      </c>
      <c r="BU287" s="36" t="e">
        <f t="shared" si="132"/>
        <v>#REF!</v>
      </c>
      <c r="BV287" s="36" t="e">
        <f t="shared" si="133"/>
        <v>#REF!</v>
      </c>
      <c r="BW287" s="36" t="e">
        <f t="shared" si="134"/>
        <v>#REF!</v>
      </c>
      <c r="BX287" s="36" t="e">
        <f t="shared" si="135"/>
        <v>#REF!</v>
      </c>
    </row>
    <row r="288" spans="1:76" s="36" customFormat="1" ht="13.95" customHeight="1" thickBot="1">
      <c r="A288" s="90" t="s">
        <v>1435</v>
      </c>
      <c r="B288" s="26">
        <v>10</v>
      </c>
      <c r="C288" s="61" t="s">
        <v>91</v>
      </c>
      <c r="D288" s="62" t="s">
        <v>111</v>
      </c>
      <c r="E288" s="62"/>
      <c r="F288" s="72"/>
      <c r="G288" s="72"/>
      <c r="H288" s="72"/>
      <c r="I288" s="72">
        <v>10</v>
      </c>
      <c r="J288" s="72"/>
      <c r="K288" s="72"/>
      <c r="L288" s="72"/>
      <c r="M288" s="65" t="e">
        <f>#REF!</f>
        <v>#REF!</v>
      </c>
      <c r="N288" s="65" t="e">
        <f>#REF!</f>
        <v>#REF!</v>
      </c>
      <c r="O288" s="65" t="e">
        <f>#REF!</f>
        <v>#REF!</v>
      </c>
      <c r="P288" s="65" t="e">
        <f>#REF!</f>
        <v>#REF!</v>
      </c>
      <c r="Q288" s="65" t="e">
        <f>#REF!</f>
        <v>#REF!</v>
      </c>
      <c r="R288" s="65" t="e">
        <f>#REF!</f>
        <v>#REF!</v>
      </c>
      <c r="S288" s="65" t="e">
        <f>#REF!</f>
        <v>#REF!</v>
      </c>
      <c r="T288" s="65" t="e">
        <f>#REF!</f>
        <v>#REF!</v>
      </c>
      <c r="U288" s="65" t="e">
        <f>#REF!</f>
        <v>#REF!</v>
      </c>
      <c r="V288" s="65" t="e">
        <f>#REF!</f>
        <v>#REF!</v>
      </c>
      <c r="W288" s="65" t="e">
        <f>#REF!</f>
        <v>#REF!</v>
      </c>
      <c r="X288" s="65" t="e">
        <f>#REF!</f>
        <v>#REF!</v>
      </c>
      <c r="Y288" s="65" t="e">
        <f>#REF!</f>
        <v>#REF!</v>
      </c>
      <c r="Z288" s="65" t="e">
        <f>#REF!</f>
        <v>#REF!</v>
      </c>
      <c r="AA288" s="65" t="e">
        <f>#REF!</f>
        <v>#REF!</v>
      </c>
      <c r="AB288" s="65" t="e">
        <f>#REF!</f>
        <v>#REF!</v>
      </c>
      <c r="AC288" s="87">
        <v>77.5</v>
      </c>
      <c r="AD288" s="106" t="e">
        <f t="shared" si="139"/>
        <v>#REF!</v>
      </c>
      <c r="AE288" s="77">
        <v>3.4</v>
      </c>
      <c r="AF288" s="78">
        <v>3.68</v>
      </c>
      <c r="AG288" s="89" t="e">
        <f t="shared" si="140"/>
        <v>#REF!</v>
      </c>
      <c r="AH288" s="36" t="e">
        <f t="shared" si="141"/>
        <v>#REF!</v>
      </c>
      <c r="AI288" s="36">
        <f>VLOOKUP(A288,'base vis'!C:I,7,0)</f>
        <v>0</v>
      </c>
      <c r="AJ288" s="36">
        <f>VLOOKUP($A288,'base vis'!C:J,8,0)</f>
        <v>10</v>
      </c>
      <c r="AK288" s="36">
        <f>VLOOKUP($A288,'base vis'!C:K,9,0)</f>
        <v>0</v>
      </c>
      <c r="AL288" s="36">
        <f>VLOOKUP($A288,'base vis'!C:L,10,0)</f>
        <v>0</v>
      </c>
      <c r="AM288" s="36">
        <f>VLOOKUP($A288,'base vis'!C:M,11,0)</f>
        <v>0</v>
      </c>
      <c r="AN288" s="36">
        <f>VLOOKUP($A288,'base vis'!C:N,12,0)</f>
        <v>0</v>
      </c>
      <c r="AO288" s="36">
        <f>VLOOKUP($A288,'base vis'!C:O,13,0)</f>
        <v>0</v>
      </c>
      <c r="AP288" s="36">
        <f>VLOOKUP($A288,'base vis'!C:P,14,0)</f>
        <v>0</v>
      </c>
      <c r="AQ288" s="36">
        <f>VLOOKUP($A288,'base vis'!C:Q,15,0)</f>
        <v>0</v>
      </c>
      <c r="AR288" s="36">
        <f>VLOOKUP($A288,'base vis'!C:R,16,0)</f>
        <v>0</v>
      </c>
      <c r="AS288" s="36">
        <f>VLOOKUP($A288,'base vis'!C:S,17,0)</f>
        <v>0</v>
      </c>
      <c r="AT288" s="36">
        <f>VLOOKUP($A288,'base vis'!C:T,18,0)</f>
        <v>0</v>
      </c>
      <c r="AU288" s="36">
        <f>VLOOKUP($A288,'base vis'!C:U,19,0)</f>
        <v>0</v>
      </c>
      <c r="AV288" s="36">
        <f>VLOOKUP($A288,'base vis'!C:V,20,0)</f>
        <v>0</v>
      </c>
      <c r="AW288" s="36">
        <f>VLOOKUP($A288,'base vis'!C:W,21,0)</f>
        <v>0</v>
      </c>
      <c r="AX288" s="36">
        <f>VLOOKUP($A288,'base vis'!C:X,22,0)</f>
        <v>0</v>
      </c>
      <c r="AY288" s="36">
        <f>VLOOKUP($A288,'base vis'!C:Y,23,0)</f>
        <v>0</v>
      </c>
      <c r="AZ288" s="36">
        <f>VLOOKUP($A288,'base vis'!C:E,3,0)</f>
        <v>23</v>
      </c>
      <c r="BA288" s="36">
        <f>VLOOKUP($A288,'base vis'!C:F,4,0)</f>
        <v>0</v>
      </c>
      <c r="BB288" s="36">
        <f>VLOOKUP($A288,'base vis'!C:G,5,0)</f>
        <v>0</v>
      </c>
      <c r="BC288" s="36">
        <f>VLOOKUP($A288,'base vis'!C:H,6,0)</f>
        <v>0</v>
      </c>
      <c r="BD288" s="36" t="e">
        <f t="shared" si="115"/>
        <v>#REF!</v>
      </c>
      <c r="BE288" s="36" t="e">
        <f t="shared" si="116"/>
        <v>#REF!</v>
      </c>
      <c r="BF288" s="36" t="e">
        <f t="shared" si="117"/>
        <v>#REF!</v>
      </c>
      <c r="BG288" s="36" t="e">
        <f t="shared" si="118"/>
        <v>#REF!</v>
      </c>
      <c r="BH288" s="36" t="e">
        <f t="shared" si="119"/>
        <v>#REF!</v>
      </c>
      <c r="BI288" s="36" t="e">
        <f t="shared" si="120"/>
        <v>#REF!</v>
      </c>
      <c r="BJ288" s="36" t="e">
        <f t="shared" si="121"/>
        <v>#REF!</v>
      </c>
      <c r="BK288" s="36" t="e">
        <f t="shared" si="122"/>
        <v>#REF!</v>
      </c>
      <c r="BL288" s="36" t="e">
        <f t="shared" si="123"/>
        <v>#REF!</v>
      </c>
      <c r="BM288" s="36" t="e">
        <f t="shared" si="124"/>
        <v>#REF!</v>
      </c>
      <c r="BN288" s="36" t="e">
        <f t="shared" si="125"/>
        <v>#REF!</v>
      </c>
      <c r="BO288" s="36" t="e">
        <f t="shared" si="126"/>
        <v>#REF!</v>
      </c>
      <c r="BP288" s="36" t="e">
        <f t="shared" si="127"/>
        <v>#REF!</v>
      </c>
      <c r="BQ288" s="36" t="e">
        <f t="shared" si="128"/>
        <v>#REF!</v>
      </c>
      <c r="BR288" s="36" t="e">
        <f t="shared" si="129"/>
        <v>#REF!</v>
      </c>
      <c r="BS288" s="36" t="e">
        <f t="shared" si="130"/>
        <v>#REF!</v>
      </c>
      <c r="BT288" s="36" t="e">
        <f t="shared" si="131"/>
        <v>#REF!</v>
      </c>
      <c r="BU288" s="36" t="e">
        <f t="shared" si="132"/>
        <v>#REF!</v>
      </c>
      <c r="BV288" s="36" t="e">
        <f t="shared" si="133"/>
        <v>#REF!</v>
      </c>
      <c r="BW288" s="36" t="e">
        <f t="shared" si="134"/>
        <v>#REF!</v>
      </c>
      <c r="BX288" s="36" t="e">
        <f t="shared" si="135"/>
        <v>#REF!</v>
      </c>
    </row>
    <row r="289" spans="1:76" s="36" customFormat="1" ht="13.95" customHeight="1" thickBot="1">
      <c r="A289" s="90" t="s">
        <v>354</v>
      </c>
      <c r="B289" s="26">
        <v>10</v>
      </c>
      <c r="C289" s="61" t="s">
        <v>125</v>
      </c>
      <c r="D289" s="62" t="s">
        <v>111</v>
      </c>
      <c r="E289" s="62"/>
      <c r="F289" s="72"/>
      <c r="G289" s="72"/>
      <c r="H289" s="72">
        <v>10</v>
      </c>
      <c r="I289" s="72"/>
      <c r="J289" s="72"/>
      <c r="K289" s="72"/>
      <c r="L289" s="72"/>
      <c r="M289" s="65" t="e">
        <f>#REF!</f>
        <v>#REF!</v>
      </c>
      <c r="N289" s="65" t="e">
        <f>#REF!</f>
        <v>#REF!</v>
      </c>
      <c r="O289" s="65" t="e">
        <f>#REF!</f>
        <v>#REF!</v>
      </c>
      <c r="P289" s="65" t="e">
        <f>#REF!</f>
        <v>#REF!</v>
      </c>
      <c r="Q289" s="65" t="e">
        <f>#REF!</f>
        <v>#REF!</v>
      </c>
      <c r="R289" s="65" t="e">
        <f>#REF!</f>
        <v>#REF!</v>
      </c>
      <c r="S289" s="65" t="e">
        <f>#REF!</f>
        <v>#REF!</v>
      </c>
      <c r="T289" s="65" t="e">
        <f>#REF!</f>
        <v>#REF!</v>
      </c>
      <c r="U289" s="65" t="e">
        <f>#REF!</f>
        <v>#REF!</v>
      </c>
      <c r="V289" s="65" t="e">
        <f>#REF!</f>
        <v>#REF!</v>
      </c>
      <c r="W289" s="65" t="e">
        <f>#REF!</f>
        <v>#REF!</v>
      </c>
      <c r="X289" s="65" t="e">
        <f>#REF!</f>
        <v>#REF!</v>
      </c>
      <c r="Y289" s="65" t="e">
        <f>#REF!</f>
        <v>#REF!</v>
      </c>
      <c r="Z289" s="65" t="e">
        <f>#REF!</f>
        <v>#REF!</v>
      </c>
      <c r="AA289" s="65" t="e">
        <f>#REF!</f>
        <v>#REF!</v>
      </c>
      <c r="AB289" s="65" t="e">
        <f>#REF!</f>
        <v>#REF!</v>
      </c>
      <c r="AC289" s="87">
        <v>72.5</v>
      </c>
      <c r="AD289" s="106" t="e">
        <f t="shared" si="139"/>
        <v>#REF!</v>
      </c>
      <c r="AE289" s="77">
        <v>3.26</v>
      </c>
      <c r="AF289" s="78">
        <v>3.5507142857142857</v>
      </c>
      <c r="AG289" s="89" t="e">
        <f t="shared" si="140"/>
        <v>#REF!</v>
      </c>
      <c r="AH289" s="36" t="e">
        <f t="shared" si="141"/>
        <v>#REF!</v>
      </c>
      <c r="AI289" s="36">
        <f>VLOOKUP(A289,'base vis'!C:I,7,0)</f>
        <v>0</v>
      </c>
      <c r="AJ289" s="36">
        <f>VLOOKUP($A289,'base vis'!C:J,8,0)</f>
        <v>2</v>
      </c>
      <c r="AK289" s="36">
        <f>VLOOKUP($A289,'base vis'!C:K,9,0)</f>
        <v>6</v>
      </c>
      <c r="AL289" s="36">
        <f>VLOOKUP($A289,'base vis'!C:L,10,0)</f>
        <v>2</v>
      </c>
      <c r="AM289" s="36">
        <f>VLOOKUP($A289,'base vis'!C:M,11,0)</f>
        <v>0</v>
      </c>
      <c r="AN289" s="36">
        <f>VLOOKUP($A289,'base vis'!C:N,12,0)</f>
        <v>0</v>
      </c>
      <c r="AO289" s="36">
        <f>VLOOKUP($A289,'base vis'!C:O,13,0)</f>
        <v>0</v>
      </c>
      <c r="AP289" s="36">
        <f>VLOOKUP($A289,'base vis'!C:P,14,0)</f>
        <v>0</v>
      </c>
      <c r="AQ289" s="36">
        <f>VLOOKUP($A289,'base vis'!C:Q,15,0)</f>
        <v>0</v>
      </c>
      <c r="AR289" s="36">
        <f>VLOOKUP($A289,'base vis'!C:R,16,0)</f>
        <v>0</v>
      </c>
      <c r="AS289" s="36">
        <f>VLOOKUP($A289,'base vis'!C:S,17,0)</f>
        <v>0</v>
      </c>
      <c r="AT289" s="36">
        <f>VLOOKUP($A289,'base vis'!C:T,18,0)</f>
        <v>0</v>
      </c>
      <c r="AU289" s="36">
        <f>VLOOKUP($A289,'base vis'!C:U,19,0)</f>
        <v>0</v>
      </c>
      <c r="AV289" s="36">
        <f>VLOOKUP($A289,'base vis'!C:V,20,0)</f>
        <v>0</v>
      </c>
      <c r="AW289" s="36">
        <f>VLOOKUP($A289,'base vis'!C:W,21,0)</f>
        <v>0</v>
      </c>
      <c r="AX289" s="36">
        <f>VLOOKUP($A289,'base vis'!C:X,22,0)</f>
        <v>0</v>
      </c>
      <c r="AY289" s="36">
        <f>VLOOKUP($A289,'base vis'!C:Y,23,0)</f>
        <v>0</v>
      </c>
      <c r="AZ289" s="36">
        <f>VLOOKUP($A289,'base vis'!C:E,3,0)</f>
        <v>1</v>
      </c>
      <c r="BA289" s="36">
        <f>VLOOKUP($A289,'base vis'!C:F,4,0)</f>
        <v>9</v>
      </c>
      <c r="BB289" s="36">
        <f>VLOOKUP($A289,'base vis'!C:G,5,0)</f>
        <v>0</v>
      </c>
      <c r="BC289" s="36">
        <f>VLOOKUP($A289,'base vis'!C:H,6,0)</f>
        <v>0</v>
      </c>
      <c r="BD289" s="36" t="e">
        <f t="shared" si="115"/>
        <v>#REF!</v>
      </c>
      <c r="BE289" s="36" t="e">
        <f t="shared" si="116"/>
        <v>#REF!</v>
      </c>
      <c r="BF289" s="36" t="e">
        <f t="shared" si="117"/>
        <v>#REF!</v>
      </c>
      <c r="BG289" s="36" t="e">
        <f t="shared" si="118"/>
        <v>#REF!</v>
      </c>
      <c r="BH289" s="36" t="e">
        <f t="shared" si="119"/>
        <v>#REF!</v>
      </c>
      <c r="BI289" s="36" t="e">
        <f t="shared" si="120"/>
        <v>#REF!</v>
      </c>
      <c r="BJ289" s="36" t="e">
        <f t="shared" si="121"/>
        <v>#REF!</v>
      </c>
      <c r="BK289" s="36" t="e">
        <f t="shared" si="122"/>
        <v>#REF!</v>
      </c>
      <c r="BL289" s="36" t="e">
        <f t="shared" si="123"/>
        <v>#REF!</v>
      </c>
      <c r="BM289" s="36" t="e">
        <f t="shared" si="124"/>
        <v>#REF!</v>
      </c>
      <c r="BN289" s="36" t="e">
        <f t="shared" si="125"/>
        <v>#REF!</v>
      </c>
      <c r="BO289" s="36" t="e">
        <f t="shared" si="126"/>
        <v>#REF!</v>
      </c>
      <c r="BP289" s="36" t="e">
        <f t="shared" si="127"/>
        <v>#REF!</v>
      </c>
      <c r="BQ289" s="36" t="e">
        <f t="shared" si="128"/>
        <v>#REF!</v>
      </c>
      <c r="BR289" s="36" t="e">
        <f t="shared" si="129"/>
        <v>#REF!</v>
      </c>
      <c r="BS289" s="36" t="e">
        <f t="shared" si="130"/>
        <v>#REF!</v>
      </c>
      <c r="BT289" s="36" t="e">
        <f t="shared" si="131"/>
        <v>#REF!</v>
      </c>
      <c r="BU289" s="36" t="e">
        <f t="shared" si="132"/>
        <v>#REF!</v>
      </c>
      <c r="BV289" s="36" t="e">
        <f t="shared" si="133"/>
        <v>#REF!</v>
      </c>
      <c r="BW289" s="36" t="e">
        <f t="shared" si="134"/>
        <v>#REF!</v>
      </c>
      <c r="BX289" s="36" t="e">
        <f t="shared" si="135"/>
        <v>#REF!</v>
      </c>
    </row>
    <row r="290" spans="1:76" s="36" customFormat="1" ht="13.95" customHeight="1" thickBot="1">
      <c r="A290" s="90" t="s">
        <v>355</v>
      </c>
      <c r="B290" s="26">
        <v>5</v>
      </c>
      <c r="C290" s="61" t="s">
        <v>208</v>
      </c>
      <c r="D290" s="62" t="s">
        <v>111</v>
      </c>
      <c r="E290" s="62"/>
      <c r="F290" s="72"/>
      <c r="G290" s="72"/>
      <c r="H290" s="72"/>
      <c r="I290" s="72">
        <v>5</v>
      </c>
      <c r="J290" s="72"/>
      <c r="K290" s="72"/>
      <c r="L290" s="72"/>
      <c r="M290" s="65" t="e">
        <f>#REF!</f>
        <v>#REF!</v>
      </c>
      <c r="N290" s="65" t="e">
        <f>#REF!</f>
        <v>#REF!</v>
      </c>
      <c r="O290" s="65" t="e">
        <f>#REF!</f>
        <v>#REF!</v>
      </c>
      <c r="P290" s="65" t="e">
        <f>#REF!</f>
        <v>#REF!</v>
      </c>
      <c r="Q290" s="65" t="e">
        <f>#REF!</f>
        <v>#REF!</v>
      </c>
      <c r="R290" s="65" t="e">
        <f>#REF!</f>
        <v>#REF!</v>
      </c>
      <c r="S290" s="65" t="e">
        <f>#REF!</f>
        <v>#REF!</v>
      </c>
      <c r="T290" s="65" t="e">
        <f>#REF!</f>
        <v>#REF!</v>
      </c>
      <c r="U290" s="65" t="e">
        <f>#REF!</f>
        <v>#REF!</v>
      </c>
      <c r="V290" s="65" t="e">
        <f>#REF!</f>
        <v>#REF!</v>
      </c>
      <c r="W290" s="65" t="e">
        <f>#REF!</f>
        <v>#REF!</v>
      </c>
      <c r="X290" s="65" t="e">
        <f>#REF!</f>
        <v>#REF!</v>
      </c>
      <c r="Y290" s="65" t="e">
        <f>#REF!</f>
        <v>#REF!</v>
      </c>
      <c r="Z290" s="65" t="e">
        <f>#REF!</f>
        <v>#REF!</v>
      </c>
      <c r="AA290" s="65" t="e">
        <f>#REF!</f>
        <v>#REF!</v>
      </c>
      <c r="AB290" s="65" t="e">
        <f>#REF!</f>
        <v>#REF!</v>
      </c>
      <c r="AC290" s="87">
        <v>62.5</v>
      </c>
      <c r="AD290" s="106" t="e">
        <f t="shared" si="139"/>
        <v>#REF!</v>
      </c>
      <c r="AE290" s="77">
        <v>2.2599999999999998</v>
      </c>
      <c r="AF290" s="78">
        <v>2.5716666666666663</v>
      </c>
      <c r="AG290" s="89" t="e">
        <f t="shared" si="140"/>
        <v>#REF!</v>
      </c>
      <c r="AH290" s="36" t="e">
        <f t="shared" si="141"/>
        <v>#REF!</v>
      </c>
      <c r="AI290" s="36">
        <f>VLOOKUP(A290,'base vis'!C:I,7,0)</f>
        <v>0</v>
      </c>
      <c r="AJ290" s="36">
        <f>VLOOKUP($A290,'base vis'!C:J,8,0)</f>
        <v>1</v>
      </c>
      <c r="AK290" s="36">
        <f>VLOOKUP($A290,'base vis'!C:K,9,0)</f>
        <v>4</v>
      </c>
      <c r="AL290" s="36">
        <f>VLOOKUP($A290,'base vis'!C:L,10,0)</f>
        <v>0</v>
      </c>
      <c r="AM290" s="36">
        <f>VLOOKUP($A290,'base vis'!C:M,11,0)</f>
        <v>0</v>
      </c>
      <c r="AN290" s="36">
        <f>VLOOKUP($A290,'base vis'!C:N,12,0)</f>
        <v>0</v>
      </c>
      <c r="AO290" s="36">
        <f>VLOOKUP($A290,'base vis'!C:O,13,0)</f>
        <v>0</v>
      </c>
      <c r="AP290" s="36">
        <f>VLOOKUP($A290,'base vis'!C:P,14,0)</f>
        <v>0</v>
      </c>
      <c r="AQ290" s="36">
        <f>VLOOKUP($A290,'base vis'!C:Q,15,0)</f>
        <v>0</v>
      </c>
      <c r="AR290" s="36">
        <f>VLOOKUP($A290,'base vis'!C:R,16,0)</f>
        <v>0</v>
      </c>
      <c r="AS290" s="36">
        <f>VLOOKUP($A290,'base vis'!C:S,17,0)</f>
        <v>0</v>
      </c>
      <c r="AT290" s="36">
        <f>VLOOKUP($A290,'base vis'!C:T,18,0)</f>
        <v>0</v>
      </c>
      <c r="AU290" s="36">
        <f>VLOOKUP($A290,'base vis'!C:U,19,0)</f>
        <v>0</v>
      </c>
      <c r="AV290" s="36">
        <f>VLOOKUP($A290,'base vis'!C:V,20,0)</f>
        <v>0</v>
      </c>
      <c r="AW290" s="36">
        <f>VLOOKUP($A290,'base vis'!C:W,21,0)</f>
        <v>0</v>
      </c>
      <c r="AX290" s="36">
        <f>VLOOKUP($A290,'base vis'!C:X,22,0)</f>
        <v>0</v>
      </c>
      <c r="AY290" s="36">
        <f>VLOOKUP($A290,'base vis'!C:Y,23,0)</f>
        <v>0</v>
      </c>
      <c r="AZ290" s="36">
        <f>VLOOKUP($A290,'base vis'!C:E,3,0)</f>
        <v>5</v>
      </c>
      <c r="BA290" s="36">
        <f>VLOOKUP($A290,'base vis'!C:F,4,0)</f>
        <v>0</v>
      </c>
      <c r="BB290" s="36">
        <f>VLOOKUP($A290,'base vis'!C:G,5,0)</f>
        <v>0</v>
      </c>
      <c r="BC290" s="36">
        <f>VLOOKUP($A290,'base vis'!C:H,6,0)</f>
        <v>0</v>
      </c>
      <c r="BD290" s="36" t="e">
        <f t="shared" si="115"/>
        <v>#REF!</v>
      </c>
      <c r="BE290" s="36" t="e">
        <f t="shared" si="116"/>
        <v>#REF!</v>
      </c>
      <c r="BF290" s="36" t="e">
        <f t="shared" si="117"/>
        <v>#REF!</v>
      </c>
      <c r="BG290" s="36" t="e">
        <f t="shared" si="118"/>
        <v>#REF!</v>
      </c>
      <c r="BH290" s="36" t="e">
        <f t="shared" si="119"/>
        <v>#REF!</v>
      </c>
      <c r="BI290" s="36" t="e">
        <f t="shared" si="120"/>
        <v>#REF!</v>
      </c>
      <c r="BJ290" s="36" t="e">
        <f t="shared" si="121"/>
        <v>#REF!</v>
      </c>
      <c r="BK290" s="36" t="e">
        <f t="shared" si="122"/>
        <v>#REF!</v>
      </c>
      <c r="BL290" s="36" t="e">
        <f t="shared" si="123"/>
        <v>#REF!</v>
      </c>
      <c r="BM290" s="36" t="e">
        <f t="shared" si="124"/>
        <v>#REF!</v>
      </c>
      <c r="BN290" s="36" t="e">
        <f t="shared" si="125"/>
        <v>#REF!</v>
      </c>
      <c r="BO290" s="36" t="e">
        <f t="shared" si="126"/>
        <v>#REF!</v>
      </c>
      <c r="BP290" s="36" t="e">
        <f t="shared" si="127"/>
        <v>#REF!</v>
      </c>
      <c r="BQ290" s="36" t="e">
        <f t="shared" si="128"/>
        <v>#REF!</v>
      </c>
      <c r="BR290" s="36" t="e">
        <f t="shared" si="129"/>
        <v>#REF!</v>
      </c>
      <c r="BS290" s="36" t="e">
        <f t="shared" si="130"/>
        <v>#REF!</v>
      </c>
      <c r="BT290" s="36" t="e">
        <f t="shared" si="131"/>
        <v>#REF!</v>
      </c>
      <c r="BU290" s="36" t="e">
        <f t="shared" si="132"/>
        <v>#REF!</v>
      </c>
      <c r="BV290" s="36" t="e">
        <f t="shared" si="133"/>
        <v>#REF!</v>
      </c>
      <c r="BW290" s="36" t="e">
        <f t="shared" si="134"/>
        <v>#REF!</v>
      </c>
      <c r="BX290" s="36" t="e">
        <f t="shared" si="135"/>
        <v>#REF!</v>
      </c>
    </row>
    <row r="291" spans="1:76" s="36" customFormat="1" ht="13.95" customHeight="1" thickBot="1">
      <c r="A291" s="90" t="s">
        <v>356</v>
      </c>
      <c r="B291" s="26">
        <v>5</v>
      </c>
      <c r="C291" s="61" t="s">
        <v>208</v>
      </c>
      <c r="D291" s="62" t="s">
        <v>111</v>
      </c>
      <c r="E291" s="62"/>
      <c r="F291" s="72"/>
      <c r="G291" s="72"/>
      <c r="H291" s="72"/>
      <c r="I291" s="72">
        <v>5</v>
      </c>
      <c r="J291" s="72"/>
      <c r="K291" s="72"/>
      <c r="L291" s="72"/>
      <c r="M291" s="65" t="e">
        <f>#REF!</f>
        <v>#REF!</v>
      </c>
      <c r="N291" s="65" t="e">
        <f>#REF!</f>
        <v>#REF!</v>
      </c>
      <c r="O291" s="65" t="e">
        <f>#REF!</f>
        <v>#REF!</v>
      </c>
      <c r="P291" s="65" t="e">
        <f>#REF!</f>
        <v>#REF!</v>
      </c>
      <c r="Q291" s="65" t="e">
        <f>#REF!</f>
        <v>#REF!</v>
      </c>
      <c r="R291" s="65" t="e">
        <f>#REF!</f>
        <v>#REF!</v>
      </c>
      <c r="S291" s="65" t="e">
        <f>#REF!</f>
        <v>#REF!</v>
      </c>
      <c r="T291" s="65" t="e">
        <f>#REF!</f>
        <v>#REF!</v>
      </c>
      <c r="U291" s="65" t="e">
        <f>#REF!</f>
        <v>#REF!</v>
      </c>
      <c r="V291" s="65" t="e">
        <f>#REF!</f>
        <v>#REF!</v>
      </c>
      <c r="W291" s="65" t="e">
        <f>#REF!</f>
        <v>#REF!</v>
      </c>
      <c r="X291" s="65" t="e">
        <f>#REF!</f>
        <v>#REF!</v>
      </c>
      <c r="Y291" s="65" t="e">
        <f>#REF!</f>
        <v>#REF!</v>
      </c>
      <c r="Z291" s="65" t="e">
        <f>#REF!</f>
        <v>#REF!</v>
      </c>
      <c r="AA291" s="65" t="e">
        <f>#REF!</f>
        <v>#REF!</v>
      </c>
      <c r="AB291" s="65" t="e">
        <f>#REF!</f>
        <v>#REF!</v>
      </c>
      <c r="AC291" s="87">
        <v>62.5</v>
      </c>
      <c r="AD291" s="106" t="e">
        <f t="shared" si="139"/>
        <v>#REF!</v>
      </c>
      <c r="AE291" s="77">
        <v>2.58</v>
      </c>
      <c r="AF291" s="78">
        <v>2.8916666666666666</v>
      </c>
      <c r="AG291" s="89" t="e">
        <f t="shared" si="140"/>
        <v>#REF!</v>
      </c>
      <c r="AH291" s="36" t="e">
        <f t="shared" si="141"/>
        <v>#REF!</v>
      </c>
      <c r="AI291" s="36">
        <f>VLOOKUP(A291,'base vis'!C:I,7,0)</f>
        <v>0</v>
      </c>
      <c r="AJ291" s="36">
        <f>VLOOKUP($A291,'base vis'!C:J,8,0)</f>
        <v>0</v>
      </c>
      <c r="AK291" s="36">
        <f>VLOOKUP($A291,'base vis'!C:K,9,0)</f>
        <v>0</v>
      </c>
      <c r="AL291" s="36">
        <f>VLOOKUP($A291,'base vis'!C:L,10,0)</f>
        <v>5</v>
      </c>
      <c r="AM291" s="36">
        <f>VLOOKUP($A291,'base vis'!C:M,11,0)</f>
        <v>0</v>
      </c>
      <c r="AN291" s="36">
        <f>VLOOKUP($A291,'base vis'!C:N,12,0)</f>
        <v>0</v>
      </c>
      <c r="AO291" s="36">
        <f>VLOOKUP($A291,'base vis'!C:O,13,0)</f>
        <v>0</v>
      </c>
      <c r="AP291" s="36">
        <f>VLOOKUP($A291,'base vis'!C:P,14,0)</f>
        <v>0</v>
      </c>
      <c r="AQ291" s="36">
        <f>VLOOKUP($A291,'base vis'!C:Q,15,0)</f>
        <v>0</v>
      </c>
      <c r="AR291" s="36">
        <f>VLOOKUP($A291,'base vis'!C:R,16,0)</f>
        <v>0</v>
      </c>
      <c r="AS291" s="36">
        <f>VLOOKUP($A291,'base vis'!C:S,17,0)</f>
        <v>0</v>
      </c>
      <c r="AT291" s="36">
        <f>VLOOKUP($A291,'base vis'!C:T,18,0)</f>
        <v>0</v>
      </c>
      <c r="AU291" s="36">
        <f>VLOOKUP($A291,'base vis'!C:U,19,0)</f>
        <v>0</v>
      </c>
      <c r="AV291" s="36">
        <f>VLOOKUP($A291,'base vis'!C:V,20,0)</f>
        <v>0</v>
      </c>
      <c r="AW291" s="36">
        <f>VLOOKUP($A291,'base vis'!C:W,21,0)</f>
        <v>0</v>
      </c>
      <c r="AX291" s="36">
        <f>VLOOKUP($A291,'base vis'!C:X,22,0)</f>
        <v>0</v>
      </c>
      <c r="AY291" s="36">
        <f>VLOOKUP($A291,'base vis'!C:Y,23,0)</f>
        <v>0</v>
      </c>
      <c r="AZ291" s="36">
        <f>VLOOKUP($A291,'base vis'!C:E,3,0)</f>
        <v>2</v>
      </c>
      <c r="BA291" s="36">
        <f>VLOOKUP($A291,'base vis'!C:F,4,0)</f>
        <v>3</v>
      </c>
      <c r="BB291" s="36">
        <f>VLOOKUP($A291,'base vis'!C:G,5,0)</f>
        <v>0</v>
      </c>
      <c r="BC291" s="36">
        <f>VLOOKUP($A291,'base vis'!C:H,6,0)</f>
        <v>0</v>
      </c>
      <c r="BD291" s="36" t="e">
        <f t="shared" si="115"/>
        <v>#REF!</v>
      </c>
      <c r="BE291" s="36" t="e">
        <f t="shared" si="116"/>
        <v>#REF!</v>
      </c>
      <c r="BF291" s="36" t="e">
        <f t="shared" si="117"/>
        <v>#REF!</v>
      </c>
      <c r="BG291" s="36" t="e">
        <f t="shared" si="118"/>
        <v>#REF!</v>
      </c>
      <c r="BH291" s="36" t="e">
        <f t="shared" si="119"/>
        <v>#REF!</v>
      </c>
      <c r="BI291" s="36" t="e">
        <f t="shared" si="120"/>
        <v>#REF!</v>
      </c>
      <c r="BJ291" s="36" t="e">
        <f t="shared" si="121"/>
        <v>#REF!</v>
      </c>
      <c r="BK291" s="36" t="e">
        <f t="shared" si="122"/>
        <v>#REF!</v>
      </c>
      <c r="BL291" s="36" t="e">
        <f t="shared" si="123"/>
        <v>#REF!</v>
      </c>
      <c r="BM291" s="36" t="e">
        <f t="shared" si="124"/>
        <v>#REF!</v>
      </c>
      <c r="BN291" s="36" t="e">
        <f t="shared" si="125"/>
        <v>#REF!</v>
      </c>
      <c r="BO291" s="36" t="e">
        <f t="shared" si="126"/>
        <v>#REF!</v>
      </c>
      <c r="BP291" s="36" t="e">
        <f t="shared" si="127"/>
        <v>#REF!</v>
      </c>
      <c r="BQ291" s="36" t="e">
        <f t="shared" si="128"/>
        <v>#REF!</v>
      </c>
      <c r="BR291" s="36" t="e">
        <f t="shared" si="129"/>
        <v>#REF!</v>
      </c>
      <c r="BS291" s="36" t="e">
        <f t="shared" si="130"/>
        <v>#REF!</v>
      </c>
      <c r="BT291" s="36" t="e">
        <f t="shared" si="131"/>
        <v>#REF!</v>
      </c>
      <c r="BU291" s="36" t="e">
        <f t="shared" si="132"/>
        <v>#REF!</v>
      </c>
      <c r="BV291" s="36" t="e">
        <f t="shared" si="133"/>
        <v>#REF!</v>
      </c>
      <c r="BW291" s="36" t="e">
        <f t="shared" si="134"/>
        <v>#REF!</v>
      </c>
      <c r="BX291" s="36" t="e">
        <f t="shared" si="135"/>
        <v>#REF!</v>
      </c>
    </row>
    <row r="292" spans="1:76" s="36" customFormat="1" ht="13.95" customHeight="1" thickBot="1">
      <c r="A292" s="90" t="s">
        <v>357</v>
      </c>
      <c r="B292" s="26">
        <v>5</v>
      </c>
      <c r="C292" s="61" t="s">
        <v>208</v>
      </c>
      <c r="D292" s="62" t="s">
        <v>111</v>
      </c>
      <c r="E292" s="62"/>
      <c r="F292" s="72"/>
      <c r="G292" s="72"/>
      <c r="H292" s="72"/>
      <c r="I292" s="72">
        <v>5</v>
      </c>
      <c r="J292" s="72"/>
      <c r="K292" s="72"/>
      <c r="L292" s="72"/>
      <c r="M292" s="65" t="e">
        <f>#REF!</f>
        <v>#REF!</v>
      </c>
      <c r="N292" s="65" t="e">
        <f>#REF!</f>
        <v>#REF!</v>
      </c>
      <c r="O292" s="65" t="e">
        <f>#REF!</f>
        <v>#REF!</v>
      </c>
      <c r="P292" s="65" t="e">
        <f>#REF!</f>
        <v>#REF!</v>
      </c>
      <c r="Q292" s="65" t="e">
        <f>#REF!</f>
        <v>#REF!</v>
      </c>
      <c r="R292" s="65" t="e">
        <f>#REF!</f>
        <v>#REF!</v>
      </c>
      <c r="S292" s="65" t="e">
        <f>#REF!</f>
        <v>#REF!</v>
      </c>
      <c r="T292" s="65" t="e">
        <f>#REF!</f>
        <v>#REF!</v>
      </c>
      <c r="U292" s="65" t="e">
        <f>#REF!</f>
        <v>#REF!</v>
      </c>
      <c r="V292" s="65" t="e">
        <f>#REF!</f>
        <v>#REF!</v>
      </c>
      <c r="W292" s="65" t="e">
        <f>#REF!</f>
        <v>#REF!</v>
      </c>
      <c r="X292" s="65" t="e">
        <f>#REF!</f>
        <v>#REF!</v>
      </c>
      <c r="Y292" s="65" t="e">
        <f>#REF!</f>
        <v>#REF!</v>
      </c>
      <c r="Z292" s="65" t="e">
        <f>#REF!</f>
        <v>#REF!</v>
      </c>
      <c r="AA292" s="65" t="e">
        <f>#REF!</f>
        <v>#REF!</v>
      </c>
      <c r="AB292" s="65" t="e">
        <f>#REF!</f>
        <v>#REF!</v>
      </c>
      <c r="AC292" s="87">
        <v>62.5</v>
      </c>
      <c r="AD292" s="106" t="e">
        <f t="shared" si="139"/>
        <v>#REF!</v>
      </c>
      <c r="AE292" s="77">
        <v>2.66</v>
      </c>
      <c r="AF292" s="78">
        <v>2.9716666666666667</v>
      </c>
      <c r="AG292" s="89" t="e">
        <f t="shared" si="140"/>
        <v>#REF!</v>
      </c>
      <c r="AH292" s="36" t="e">
        <f t="shared" si="141"/>
        <v>#REF!</v>
      </c>
      <c r="AI292" s="36">
        <f>VLOOKUP(A292,'base vis'!C:I,7,0)</f>
        <v>0</v>
      </c>
      <c r="AJ292" s="36">
        <f>VLOOKUP($A292,'base vis'!C:J,8,0)</f>
        <v>0</v>
      </c>
      <c r="AK292" s="36">
        <f>VLOOKUP($A292,'base vis'!C:K,9,0)</f>
        <v>0</v>
      </c>
      <c r="AL292" s="36">
        <f>VLOOKUP($A292,'base vis'!C:L,10,0)</f>
        <v>5</v>
      </c>
      <c r="AM292" s="36">
        <f>VLOOKUP($A292,'base vis'!C:M,11,0)</f>
        <v>0</v>
      </c>
      <c r="AN292" s="36">
        <f>VLOOKUP($A292,'base vis'!C:N,12,0)</f>
        <v>0</v>
      </c>
      <c r="AO292" s="36">
        <f>VLOOKUP($A292,'base vis'!C:O,13,0)</f>
        <v>0</v>
      </c>
      <c r="AP292" s="36">
        <f>VLOOKUP($A292,'base vis'!C:P,14,0)</f>
        <v>0</v>
      </c>
      <c r="AQ292" s="36">
        <f>VLOOKUP($A292,'base vis'!C:Q,15,0)</f>
        <v>0</v>
      </c>
      <c r="AR292" s="36">
        <f>VLOOKUP($A292,'base vis'!C:R,16,0)</f>
        <v>0</v>
      </c>
      <c r="AS292" s="36">
        <f>VLOOKUP($A292,'base vis'!C:S,17,0)</f>
        <v>0</v>
      </c>
      <c r="AT292" s="36">
        <f>VLOOKUP($A292,'base vis'!C:T,18,0)</f>
        <v>0</v>
      </c>
      <c r="AU292" s="36">
        <f>VLOOKUP($A292,'base vis'!C:U,19,0)</f>
        <v>0</v>
      </c>
      <c r="AV292" s="36">
        <f>VLOOKUP($A292,'base vis'!C:V,20,0)</f>
        <v>0</v>
      </c>
      <c r="AW292" s="36">
        <f>VLOOKUP($A292,'base vis'!C:W,21,0)</f>
        <v>0</v>
      </c>
      <c r="AX292" s="36">
        <f>VLOOKUP($A292,'base vis'!C:X,22,0)</f>
        <v>0</v>
      </c>
      <c r="AY292" s="36">
        <f>VLOOKUP($A292,'base vis'!C:Y,23,0)</f>
        <v>0</v>
      </c>
      <c r="AZ292" s="36">
        <f>VLOOKUP($A292,'base vis'!C:E,3,0)</f>
        <v>1</v>
      </c>
      <c r="BA292" s="36">
        <f>VLOOKUP($A292,'base vis'!C:F,4,0)</f>
        <v>4</v>
      </c>
      <c r="BB292" s="36">
        <f>VLOOKUP($A292,'base vis'!C:G,5,0)</f>
        <v>0</v>
      </c>
      <c r="BC292" s="36">
        <f>VLOOKUP($A292,'base vis'!C:H,6,0)</f>
        <v>0</v>
      </c>
      <c r="BD292" s="36" t="e">
        <f t="shared" si="115"/>
        <v>#REF!</v>
      </c>
      <c r="BE292" s="36" t="e">
        <f t="shared" si="116"/>
        <v>#REF!</v>
      </c>
      <c r="BF292" s="36" t="e">
        <f t="shared" si="117"/>
        <v>#REF!</v>
      </c>
      <c r="BG292" s="36" t="e">
        <f t="shared" si="118"/>
        <v>#REF!</v>
      </c>
      <c r="BH292" s="36" t="e">
        <f t="shared" si="119"/>
        <v>#REF!</v>
      </c>
      <c r="BI292" s="36" t="e">
        <f t="shared" si="120"/>
        <v>#REF!</v>
      </c>
      <c r="BJ292" s="36" t="e">
        <f t="shared" si="121"/>
        <v>#REF!</v>
      </c>
      <c r="BK292" s="36" t="e">
        <f t="shared" si="122"/>
        <v>#REF!</v>
      </c>
      <c r="BL292" s="36" t="e">
        <f t="shared" si="123"/>
        <v>#REF!</v>
      </c>
      <c r="BM292" s="36" t="e">
        <f t="shared" si="124"/>
        <v>#REF!</v>
      </c>
      <c r="BN292" s="36" t="e">
        <f t="shared" si="125"/>
        <v>#REF!</v>
      </c>
      <c r="BO292" s="36" t="e">
        <f t="shared" si="126"/>
        <v>#REF!</v>
      </c>
      <c r="BP292" s="36" t="e">
        <f t="shared" si="127"/>
        <v>#REF!</v>
      </c>
      <c r="BQ292" s="36" t="e">
        <f t="shared" si="128"/>
        <v>#REF!</v>
      </c>
      <c r="BR292" s="36" t="e">
        <f t="shared" si="129"/>
        <v>#REF!</v>
      </c>
      <c r="BS292" s="36" t="e">
        <f t="shared" si="130"/>
        <v>#REF!</v>
      </c>
      <c r="BT292" s="36" t="e">
        <f t="shared" si="131"/>
        <v>#REF!</v>
      </c>
      <c r="BU292" s="36" t="e">
        <f t="shared" si="132"/>
        <v>#REF!</v>
      </c>
      <c r="BV292" s="36" t="e">
        <f t="shared" si="133"/>
        <v>#REF!</v>
      </c>
      <c r="BW292" s="36" t="e">
        <f t="shared" si="134"/>
        <v>#REF!</v>
      </c>
      <c r="BX292" s="36" t="e">
        <f t="shared" si="135"/>
        <v>#REF!</v>
      </c>
    </row>
    <row r="293" spans="1:76" s="36" customFormat="1" ht="13.95" customHeight="1" thickBot="1">
      <c r="A293" s="90" t="s">
        <v>358</v>
      </c>
      <c r="B293" s="26">
        <v>5</v>
      </c>
      <c r="C293" s="61" t="s">
        <v>208</v>
      </c>
      <c r="D293" s="62" t="s">
        <v>111</v>
      </c>
      <c r="E293" s="62"/>
      <c r="F293" s="72"/>
      <c r="G293" s="72"/>
      <c r="H293" s="72"/>
      <c r="I293" s="72">
        <v>5</v>
      </c>
      <c r="J293" s="72"/>
      <c r="K293" s="72"/>
      <c r="L293" s="72"/>
      <c r="M293" s="65" t="e">
        <f>#REF!</f>
        <v>#REF!</v>
      </c>
      <c r="N293" s="65" t="e">
        <f>#REF!</f>
        <v>#REF!</v>
      </c>
      <c r="O293" s="65" t="e">
        <f>#REF!</f>
        <v>#REF!</v>
      </c>
      <c r="P293" s="65" t="e">
        <f>#REF!</f>
        <v>#REF!</v>
      </c>
      <c r="Q293" s="65" t="e">
        <f>#REF!</f>
        <v>#REF!</v>
      </c>
      <c r="R293" s="65" t="e">
        <f>#REF!</f>
        <v>#REF!</v>
      </c>
      <c r="S293" s="65" t="e">
        <f>#REF!</f>
        <v>#REF!</v>
      </c>
      <c r="T293" s="65" t="e">
        <f>#REF!</f>
        <v>#REF!</v>
      </c>
      <c r="U293" s="65" t="e">
        <f>#REF!</f>
        <v>#REF!</v>
      </c>
      <c r="V293" s="65" t="e">
        <f>#REF!</f>
        <v>#REF!</v>
      </c>
      <c r="W293" s="65" t="e">
        <f>#REF!</f>
        <v>#REF!</v>
      </c>
      <c r="X293" s="65" t="e">
        <f>#REF!</f>
        <v>#REF!</v>
      </c>
      <c r="Y293" s="65" t="e">
        <f>#REF!</f>
        <v>#REF!</v>
      </c>
      <c r="Z293" s="65" t="e">
        <f>#REF!</f>
        <v>#REF!</v>
      </c>
      <c r="AA293" s="65" t="e">
        <f>#REF!</f>
        <v>#REF!</v>
      </c>
      <c r="AB293" s="65" t="e">
        <f>#REF!</f>
        <v>#REF!</v>
      </c>
      <c r="AC293" s="87">
        <v>62.5</v>
      </c>
      <c r="AD293" s="106" t="e">
        <f t="shared" si="139"/>
        <v>#REF!</v>
      </c>
      <c r="AE293" s="77">
        <v>3.78</v>
      </c>
      <c r="AF293" s="78">
        <v>4.0916666666666668</v>
      </c>
      <c r="AG293" s="89" t="e">
        <f t="shared" si="140"/>
        <v>#REF!</v>
      </c>
      <c r="AH293" s="36" t="e">
        <f t="shared" si="141"/>
        <v>#REF!</v>
      </c>
      <c r="AI293" s="36">
        <f>VLOOKUP(A293,'base vis'!C:I,7,0)</f>
        <v>0</v>
      </c>
      <c r="AJ293" s="36">
        <f>VLOOKUP($A293,'base vis'!C:J,8,0)</f>
        <v>0</v>
      </c>
      <c r="AK293" s="36">
        <f>VLOOKUP($A293,'base vis'!C:K,9,0)</f>
        <v>5</v>
      </c>
      <c r="AL293" s="36">
        <f>VLOOKUP($A293,'base vis'!C:L,10,0)</f>
        <v>0</v>
      </c>
      <c r="AM293" s="36">
        <f>VLOOKUP($A293,'base vis'!C:M,11,0)</f>
        <v>0</v>
      </c>
      <c r="AN293" s="36">
        <f>VLOOKUP($A293,'base vis'!C:N,12,0)</f>
        <v>0</v>
      </c>
      <c r="AO293" s="36">
        <f>VLOOKUP($A293,'base vis'!C:O,13,0)</f>
        <v>0</v>
      </c>
      <c r="AP293" s="36">
        <f>VLOOKUP($A293,'base vis'!C:P,14,0)</f>
        <v>0</v>
      </c>
      <c r="AQ293" s="36">
        <f>VLOOKUP($A293,'base vis'!C:Q,15,0)</f>
        <v>0</v>
      </c>
      <c r="AR293" s="36">
        <f>VLOOKUP($A293,'base vis'!C:R,16,0)</f>
        <v>0</v>
      </c>
      <c r="AS293" s="36">
        <f>VLOOKUP($A293,'base vis'!C:S,17,0)</f>
        <v>0</v>
      </c>
      <c r="AT293" s="36">
        <f>VLOOKUP($A293,'base vis'!C:T,18,0)</f>
        <v>0</v>
      </c>
      <c r="AU293" s="36">
        <f>VLOOKUP($A293,'base vis'!C:U,19,0)</f>
        <v>0</v>
      </c>
      <c r="AV293" s="36">
        <f>VLOOKUP($A293,'base vis'!C:V,20,0)</f>
        <v>0</v>
      </c>
      <c r="AW293" s="36">
        <f>VLOOKUP($A293,'base vis'!C:W,21,0)</f>
        <v>0</v>
      </c>
      <c r="AX293" s="36">
        <f>VLOOKUP($A293,'base vis'!C:X,22,0)</f>
        <v>0</v>
      </c>
      <c r="AY293" s="36">
        <f>VLOOKUP($A293,'base vis'!C:Y,23,0)</f>
        <v>0</v>
      </c>
      <c r="AZ293" s="36">
        <f>VLOOKUP($A293,'base vis'!C:E,3,0)</f>
        <v>5</v>
      </c>
      <c r="BA293" s="36">
        <f>VLOOKUP($A293,'base vis'!C:F,4,0)</f>
        <v>0</v>
      </c>
      <c r="BB293" s="36">
        <f>VLOOKUP($A293,'base vis'!C:G,5,0)</f>
        <v>0</v>
      </c>
      <c r="BC293" s="36">
        <f>VLOOKUP($A293,'base vis'!C:H,6,0)</f>
        <v>0</v>
      </c>
      <c r="BD293" s="36" t="e">
        <f t="shared" si="115"/>
        <v>#REF!</v>
      </c>
      <c r="BE293" s="36" t="e">
        <f t="shared" si="116"/>
        <v>#REF!</v>
      </c>
      <c r="BF293" s="36" t="e">
        <f t="shared" si="117"/>
        <v>#REF!</v>
      </c>
      <c r="BG293" s="36" t="e">
        <f t="shared" si="118"/>
        <v>#REF!</v>
      </c>
      <c r="BH293" s="36" t="e">
        <f t="shared" si="119"/>
        <v>#REF!</v>
      </c>
      <c r="BI293" s="36" t="e">
        <f t="shared" si="120"/>
        <v>#REF!</v>
      </c>
      <c r="BJ293" s="36" t="e">
        <f t="shared" si="121"/>
        <v>#REF!</v>
      </c>
      <c r="BK293" s="36" t="e">
        <f t="shared" si="122"/>
        <v>#REF!</v>
      </c>
      <c r="BL293" s="36" t="e">
        <f t="shared" si="123"/>
        <v>#REF!</v>
      </c>
      <c r="BM293" s="36" t="e">
        <f t="shared" si="124"/>
        <v>#REF!</v>
      </c>
      <c r="BN293" s="36" t="e">
        <f t="shared" si="125"/>
        <v>#REF!</v>
      </c>
      <c r="BO293" s="36" t="e">
        <f t="shared" si="126"/>
        <v>#REF!</v>
      </c>
      <c r="BP293" s="36" t="e">
        <f t="shared" si="127"/>
        <v>#REF!</v>
      </c>
      <c r="BQ293" s="36" t="e">
        <f t="shared" si="128"/>
        <v>#REF!</v>
      </c>
      <c r="BR293" s="36" t="e">
        <f t="shared" si="129"/>
        <v>#REF!</v>
      </c>
      <c r="BS293" s="36" t="e">
        <f t="shared" si="130"/>
        <v>#REF!</v>
      </c>
      <c r="BT293" s="36" t="e">
        <f t="shared" si="131"/>
        <v>#REF!</v>
      </c>
      <c r="BU293" s="36" t="e">
        <f t="shared" si="132"/>
        <v>#REF!</v>
      </c>
      <c r="BV293" s="36" t="e">
        <f t="shared" si="133"/>
        <v>#REF!</v>
      </c>
      <c r="BW293" s="36" t="e">
        <f t="shared" si="134"/>
        <v>#REF!</v>
      </c>
      <c r="BX293" s="36" t="e">
        <f t="shared" si="135"/>
        <v>#REF!</v>
      </c>
    </row>
    <row r="294" spans="1:76" s="36" customFormat="1" ht="13.95" customHeight="1" thickBot="1">
      <c r="A294" s="90" t="s">
        <v>359</v>
      </c>
      <c r="B294" s="26">
        <v>5</v>
      </c>
      <c r="C294" s="61" t="s">
        <v>235</v>
      </c>
      <c r="D294" s="62" t="s">
        <v>111</v>
      </c>
      <c r="E294" s="62"/>
      <c r="F294" s="72"/>
      <c r="G294" s="72"/>
      <c r="H294" s="72"/>
      <c r="I294" s="72"/>
      <c r="J294" s="72">
        <v>5</v>
      </c>
      <c r="K294" s="72"/>
      <c r="L294" s="72"/>
      <c r="M294" s="65" t="e">
        <f>#REF!</f>
        <v>#REF!</v>
      </c>
      <c r="N294" s="65" t="e">
        <f>#REF!</f>
        <v>#REF!</v>
      </c>
      <c r="O294" s="65" t="e">
        <f>#REF!</f>
        <v>#REF!</v>
      </c>
      <c r="P294" s="65" t="e">
        <f>#REF!</f>
        <v>#REF!</v>
      </c>
      <c r="Q294" s="65" t="e">
        <f>#REF!</f>
        <v>#REF!</v>
      </c>
      <c r="R294" s="65" t="e">
        <f>#REF!</f>
        <v>#REF!</v>
      </c>
      <c r="S294" s="65" t="e">
        <f>#REF!</f>
        <v>#REF!</v>
      </c>
      <c r="T294" s="65" t="e">
        <f>#REF!</f>
        <v>#REF!</v>
      </c>
      <c r="U294" s="65" t="e">
        <f>#REF!</f>
        <v>#REF!</v>
      </c>
      <c r="V294" s="65" t="e">
        <f>#REF!</f>
        <v>#REF!</v>
      </c>
      <c r="W294" s="65" t="e">
        <f>#REF!</f>
        <v>#REF!</v>
      </c>
      <c r="X294" s="65" t="e">
        <f>#REF!</f>
        <v>#REF!</v>
      </c>
      <c r="Y294" s="65" t="e">
        <f>#REF!</f>
        <v>#REF!</v>
      </c>
      <c r="Z294" s="65" t="e">
        <f>#REF!</f>
        <v>#REF!</v>
      </c>
      <c r="AA294" s="65" t="e">
        <f>#REF!</f>
        <v>#REF!</v>
      </c>
      <c r="AB294" s="65" t="e">
        <f>#REF!</f>
        <v>#REF!</v>
      </c>
      <c r="AC294" s="87">
        <v>80</v>
      </c>
      <c r="AD294" s="106" t="e">
        <f t="shared" si="139"/>
        <v>#REF!</v>
      </c>
      <c r="AE294" s="77">
        <v>7.74</v>
      </c>
      <c r="AF294" s="78">
        <v>8.2900000000000009</v>
      </c>
      <c r="AG294" s="89" t="e">
        <f t="shared" si="140"/>
        <v>#REF!</v>
      </c>
      <c r="AH294" s="36" t="e">
        <f t="shared" si="141"/>
        <v>#REF!</v>
      </c>
      <c r="AI294" s="36">
        <f>VLOOKUP(A294,'base vis'!C:I,7,0)</f>
        <v>0</v>
      </c>
      <c r="AJ294" s="36">
        <f>VLOOKUP($A294,'base vis'!C:J,8,0)</f>
        <v>0</v>
      </c>
      <c r="AK294" s="36">
        <f>VLOOKUP($A294,'base vis'!C:K,9,0)</f>
        <v>1</v>
      </c>
      <c r="AL294" s="36">
        <f>VLOOKUP($A294,'base vis'!C:L,10,0)</f>
        <v>0</v>
      </c>
      <c r="AM294" s="36">
        <f>VLOOKUP($A294,'base vis'!C:M,11,0)</f>
        <v>2</v>
      </c>
      <c r="AN294" s="36">
        <f>VLOOKUP($A294,'base vis'!C:N,12,0)</f>
        <v>1</v>
      </c>
      <c r="AO294" s="36">
        <f>VLOOKUP($A294,'base vis'!C:O,13,0)</f>
        <v>0</v>
      </c>
      <c r="AP294" s="36">
        <f>VLOOKUP($A294,'base vis'!C:P,14,0)</f>
        <v>0</v>
      </c>
      <c r="AQ294" s="36">
        <f>VLOOKUP($A294,'base vis'!C:Q,15,0)</f>
        <v>1</v>
      </c>
      <c r="AR294" s="36">
        <f>VLOOKUP($A294,'base vis'!C:R,16,0)</f>
        <v>0</v>
      </c>
      <c r="AS294" s="36">
        <f>VLOOKUP($A294,'base vis'!C:S,17,0)</f>
        <v>0</v>
      </c>
      <c r="AT294" s="36">
        <f>VLOOKUP($A294,'base vis'!C:T,18,0)</f>
        <v>0</v>
      </c>
      <c r="AU294" s="36">
        <f>VLOOKUP($A294,'base vis'!C:U,19,0)</f>
        <v>0</v>
      </c>
      <c r="AV294" s="36">
        <f>VLOOKUP($A294,'base vis'!C:V,20,0)</f>
        <v>0</v>
      </c>
      <c r="AW294" s="36">
        <f>VLOOKUP($A294,'base vis'!C:W,21,0)</f>
        <v>0</v>
      </c>
      <c r="AX294" s="36">
        <f>VLOOKUP($A294,'base vis'!C:X,22,0)</f>
        <v>0</v>
      </c>
      <c r="AY294" s="36">
        <f>VLOOKUP($A294,'base vis'!C:Y,23,0)</f>
        <v>0</v>
      </c>
      <c r="AZ294" s="36">
        <f>VLOOKUP($A294,'base vis'!C:E,3,0)</f>
        <v>5</v>
      </c>
      <c r="BA294" s="36">
        <f>VLOOKUP($A294,'base vis'!C:F,4,0)</f>
        <v>0</v>
      </c>
      <c r="BB294" s="36">
        <f>VLOOKUP($A294,'base vis'!C:G,5,0)</f>
        <v>0</v>
      </c>
      <c r="BC294" s="36">
        <f>VLOOKUP($A294,'base vis'!C:H,6,0)</f>
        <v>0</v>
      </c>
      <c r="BD294" s="36" t="e">
        <f t="shared" si="115"/>
        <v>#REF!</v>
      </c>
      <c r="BE294" s="36" t="e">
        <f t="shared" si="116"/>
        <v>#REF!</v>
      </c>
      <c r="BF294" s="36" t="e">
        <f t="shared" si="117"/>
        <v>#REF!</v>
      </c>
      <c r="BG294" s="36" t="e">
        <f t="shared" si="118"/>
        <v>#REF!</v>
      </c>
      <c r="BH294" s="36" t="e">
        <f t="shared" si="119"/>
        <v>#REF!</v>
      </c>
      <c r="BI294" s="36" t="e">
        <f t="shared" si="120"/>
        <v>#REF!</v>
      </c>
      <c r="BJ294" s="36" t="e">
        <f t="shared" si="121"/>
        <v>#REF!</v>
      </c>
      <c r="BK294" s="36" t="e">
        <f t="shared" si="122"/>
        <v>#REF!</v>
      </c>
      <c r="BL294" s="36" t="e">
        <f t="shared" si="123"/>
        <v>#REF!</v>
      </c>
      <c r="BM294" s="36" t="e">
        <f t="shared" si="124"/>
        <v>#REF!</v>
      </c>
      <c r="BN294" s="36" t="e">
        <f t="shared" si="125"/>
        <v>#REF!</v>
      </c>
      <c r="BO294" s="36" t="e">
        <f t="shared" si="126"/>
        <v>#REF!</v>
      </c>
      <c r="BP294" s="36" t="e">
        <f t="shared" si="127"/>
        <v>#REF!</v>
      </c>
      <c r="BQ294" s="36" t="e">
        <f t="shared" si="128"/>
        <v>#REF!</v>
      </c>
      <c r="BR294" s="36" t="e">
        <f t="shared" si="129"/>
        <v>#REF!</v>
      </c>
      <c r="BS294" s="36" t="e">
        <f t="shared" si="130"/>
        <v>#REF!</v>
      </c>
      <c r="BT294" s="36" t="e">
        <f t="shared" si="131"/>
        <v>#REF!</v>
      </c>
      <c r="BU294" s="36" t="e">
        <f t="shared" si="132"/>
        <v>#REF!</v>
      </c>
      <c r="BV294" s="36" t="e">
        <f t="shared" si="133"/>
        <v>#REF!</v>
      </c>
      <c r="BW294" s="36" t="e">
        <f t="shared" si="134"/>
        <v>#REF!</v>
      </c>
      <c r="BX294" s="36" t="e">
        <f t="shared" si="135"/>
        <v>#REF!</v>
      </c>
    </row>
    <row r="295" spans="1:76" s="36" customFormat="1" ht="13.95" customHeight="1" thickBot="1">
      <c r="A295" s="90" t="s">
        <v>360</v>
      </c>
      <c r="B295" s="26">
        <v>10</v>
      </c>
      <c r="C295" s="61" t="s">
        <v>125</v>
      </c>
      <c r="D295" s="62" t="s">
        <v>111</v>
      </c>
      <c r="E295" s="62"/>
      <c r="F295" s="72"/>
      <c r="G295" s="72"/>
      <c r="H295" s="72">
        <v>10</v>
      </c>
      <c r="I295" s="72"/>
      <c r="J295" s="72"/>
      <c r="K295" s="72"/>
      <c r="L295" s="72"/>
      <c r="M295" s="65" t="e">
        <f>#REF!</f>
        <v>#REF!</v>
      </c>
      <c r="N295" s="65" t="e">
        <f>#REF!</f>
        <v>#REF!</v>
      </c>
      <c r="O295" s="65" t="e">
        <f>#REF!</f>
        <v>#REF!</v>
      </c>
      <c r="P295" s="65" t="e">
        <f>#REF!</f>
        <v>#REF!</v>
      </c>
      <c r="Q295" s="65" t="e">
        <f>#REF!</f>
        <v>#REF!</v>
      </c>
      <c r="R295" s="65" t="e">
        <f>#REF!</f>
        <v>#REF!</v>
      </c>
      <c r="S295" s="65" t="e">
        <f>#REF!</f>
        <v>#REF!</v>
      </c>
      <c r="T295" s="65" t="e">
        <f>#REF!</f>
        <v>#REF!</v>
      </c>
      <c r="U295" s="65" t="e">
        <f>#REF!</f>
        <v>#REF!</v>
      </c>
      <c r="V295" s="65" t="e">
        <f>#REF!</f>
        <v>#REF!</v>
      </c>
      <c r="W295" s="65" t="e">
        <f>#REF!</f>
        <v>#REF!</v>
      </c>
      <c r="X295" s="65" t="e">
        <f>#REF!</f>
        <v>#REF!</v>
      </c>
      <c r="Y295" s="65" t="e">
        <f>#REF!</f>
        <v>#REF!</v>
      </c>
      <c r="Z295" s="65" t="e">
        <f>#REF!</f>
        <v>#REF!</v>
      </c>
      <c r="AA295" s="65" t="e">
        <f>#REF!</f>
        <v>#REF!</v>
      </c>
      <c r="AB295" s="65" t="e">
        <f>#REF!</f>
        <v>#REF!</v>
      </c>
      <c r="AC295" s="87">
        <v>67.5</v>
      </c>
      <c r="AD295" s="106" t="e">
        <f t="shared" si="139"/>
        <v>#REF!</v>
      </c>
      <c r="AE295" s="77">
        <v>2.62</v>
      </c>
      <c r="AF295" s="78">
        <v>2.910714285714286</v>
      </c>
      <c r="AG295" s="89" t="e">
        <f t="shared" si="140"/>
        <v>#REF!</v>
      </c>
      <c r="AH295" s="36" t="e">
        <f t="shared" si="141"/>
        <v>#REF!</v>
      </c>
      <c r="AI295" s="36">
        <f>VLOOKUP(A295,'base vis'!C:I,7,0)</f>
        <v>0</v>
      </c>
      <c r="AJ295" s="36">
        <f>VLOOKUP($A295,'base vis'!C:J,8,0)</f>
        <v>2</v>
      </c>
      <c r="AK295" s="36">
        <f>VLOOKUP($A295,'base vis'!C:K,9,0)</f>
        <v>4</v>
      </c>
      <c r="AL295" s="36">
        <f>VLOOKUP($A295,'base vis'!C:L,10,0)</f>
        <v>4</v>
      </c>
      <c r="AM295" s="36">
        <f>VLOOKUP($A295,'base vis'!C:M,11,0)</f>
        <v>0</v>
      </c>
      <c r="AN295" s="36">
        <f>VLOOKUP($A295,'base vis'!C:N,12,0)</f>
        <v>0</v>
      </c>
      <c r="AO295" s="36">
        <f>VLOOKUP($A295,'base vis'!C:O,13,0)</f>
        <v>0</v>
      </c>
      <c r="AP295" s="36">
        <f>VLOOKUP($A295,'base vis'!C:P,14,0)</f>
        <v>0</v>
      </c>
      <c r="AQ295" s="36">
        <f>VLOOKUP($A295,'base vis'!C:Q,15,0)</f>
        <v>0</v>
      </c>
      <c r="AR295" s="36">
        <f>VLOOKUP($A295,'base vis'!C:R,16,0)</f>
        <v>0</v>
      </c>
      <c r="AS295" s="36">
        <f>VLOOKUP($A295,'base vis'!C:S,17,0)</f>
        <v>0</v>
      </c>
      <c r="AT295" s="36">
        <f>VLOOKUP($A295,'base vis'!C:T,18,0)</f>
        <v>0</v>
      </c>
      <c r="AU295" s="36">
        <f>VLOOKUP($A295,'base vis'!C:U,19,0)</f>
        <v>0</v>
      </c>
      <c r="AV295" s="36">
        <f>VLOOKUP($A295,'base vis'!C:V,20,0)</f>
        <v>0</v>
      </c>
      <c r="AW295" s="36">
        <f>VLOOKUP($A295,'base vis'!C:W,21,0)</f>
        <v>0</v>
      </c>
      <c r="AX295" s="36">
        <f>VLOOKUP($A295,'base vis'!C:X,22,0)</f>
        <v>0</v>
      </c>
      <c r="AY295" s="36">
        <f>VLOOKUP($A295,'base vis'!C:Y,23,0)</f>
        <v>0</v>
      </c>
      <c r="AZ295" s="36">
        <f>VLOOKUP($A295,'base vis'!C:E,3,0)</f>
        <v>4</v>
      </c>
      <c r="BA295" s="36">
        <f>VLOOKUP($A295,'base vis'!C:F,4,0)</f>
        <v>6</v>
      </c>
      <c r="BB295" s="36">
        <f>VLOOKUP($A295,'base vis'!C:G,5,0)</f>
        <v>0</v>
      </c>
      <c r="BC295" s="36">
        <f>VLOOKUP($A295,'base vis'!C:H,6,0)</f>
        <v>0</v>
      </c>
      <c r="BD295" s="36" t="e">
        <f t="shared" si="115"/>
        <v>#REF!</v>
      </c>
      <c r="BE295" s="36" t="e">
        <f t="shared" si="116"/>
        <v>#REF!</v>
      </c>
      <c r="BF295" s="36" t="e">
        <f t="shared" si="117"/>
        <v>#REF!</v>
      </c>
      <c r="BG295" s="36" t="e">
        <f t="shared" si="118"/>
        <v>#REF!</v>
      </c>
      <c r="BH295" s="36" t="e">
        <f t="shared" si="119"/>
        <v>#REF!</v>
      </c>
      <c r="BI295" s="36" t="e">
        <f t="shared" si="120"/>
        <v>#REF!</v>
      </c>
      <c r="BJ295" s="36" t="e">
        <f t="shared" si="121"/>
        <v>#REF!</v>
      </c>
      <c r="BK295" s="36" t="e">
        <f t="shared" si="122"/>
        <v>#REF!</v>
      </c>
      <c r="BL295" s="36" t="e">
        <f t="shared" si="123"/>
        <v>#REF!</v>
      </c>
      <c r="BM295" s="36" t="e">
        <f t="shared" si="124"/>
        <v>#REF!</v>
      </c>
      <c r="BN295" s="36" t="e">
        <f t="shared" si="125"/>
        <v>#REF!</v>
      </c>
      <c r="BO295" s="36" t="e">
        <f t="shared" si="126"/>
        <v>#REF!</v>
      </c>
      <c r="BP295" s="36" t="e">
        <f t="shared" si="127"/>
        <v>#REF!</v>
      </c>
      <c r="BQ295" s="36" t="e">
        <f t="shared" si="128"/>
        <v>#REF!</v>
      </c>
      <c r="BR295" s="36" t="e">
        <f t="shared" si="129"/>
        <v>#REF!</v>
      </c>
      <c r="BS295" s="36" t="e">
        <f t="shared" si="130"/>
        <v>#REF!</v>
      </c>
      <c r="BT295" s="36" t="e">
        <f t="shared" si="131"/>
        <v>#REF!</v>
      </c>
      <c r="BU295" s="36" t="e">
        <f t="shared" si="132"/>
        <v>#REF!</v>
      </c>
      <c r="BV295" s="36" t="e">
        <f t="shared" si="133"/>
        <v>#REF!</v>
      </c>
      <c r="BW295" s="36" t="e">
        <f t="shared" si="134"/>
        <v>#REF!</v>
      </c>
      <c r="BX295" s="36" t="e">
        <f t="shared" si="135"/>
        <v>#REF!</v>
      </c>
    </row>
    <row r="296" spans="1:76" s="36" customFormat="1" ht="13.95" customHeight="1" thickBot="1">
      <c r="A296" s="90" t="s">
        <v>361</v>
      </c>
      <c r="B296" s="26">
        <v>10</v>
      </c>
      <c r="C296" s="61" t="s">
        <v>125</v>
      </c>
      <c r="D296" s="62" t="s">
        <v>111</v>
      </c>
      <c r="E296" s="62"/>
      <c r="F296" s="72"/>
      <c r="G296" s="72"/>
      <c r="H296" s="72">
        <v>10</v>
      </c>
      <c r="I296" s="72"/>
      <c r="J296" s="72"/>
      <c r="K296" s="72"/>
      <c r="L296" s="72"/>
      <c r="M296" s="65" t="e">
        <f>#REF!</f>
        <v>#REF!</v>
      </c>
      <c r="N296" s="65" t="e">
        <f>#REF!</f>
        <v>#REF!</v>
      </c>
      <c r="O296" s="65" t="e">
        <f>#REF!</f>
        <v>#REF!</v>
      </c>
      <c r="P296" s="65" t="e">
        <f>#REF!</f>
        <v>#REF!</v>
      </c>
      <c r="Q296" s="65" t="e">
        <f>#REF!</f>
        <v>#REF!</v>
      </c>
      <c r="R296" s="65" t="e">
        <f>#REF!</f>
        <v>#REF!</v>
      </c>
      <c r="S296" s="65" t="e">
        <f>#REF!</f>
        <v>#REF!</v>
      </c>
      <c r="T296" s="65" t="e">
        <f>#REF!</f>
        <v>#REF!</v>
      </c>
      <c r="U296" s="65" t="e">
        <f>#REF!</f>
        <v>#REF!</v>
      </c>
      <c r="V296" s="65" t="e">
        <f>#REF!</f>
        <v>#REF!</v>
      </c>
      <c r="W296" s="65" t="e">
        <f>#REF!</f>
        <v>#REF!</v>
      </c>
      <c r="X296" s="65" t="e">
        <f>#REF!</f>
        <v>#REF!</v>
      </c>
      <c r="Y296" s="65" t="e">
        <f>#REF!</f>
        <v>#REF!</v>
      </c>
      <c r="Z296" s="65" t="e">
        <f>#REF!</f>
        <v>#REF!</v>
      </c>
      <c r="AA296" s="65" t="e">
        <f>#REF!</f>
        <v>#REF!</v>
      </c>
      <c r="AB296" s="65" t="e">
        <f>#REF!</f>
        <v>#REF!</v>
      </c>
      <c r="AC296" s="87">
        <v>67.5</v>
      </c>
      <c r="AD296" s="106" t="e">
        <f t="shared" si="139"/>
        <v>#REF!</v>
      </c>
      <c r="AE296" s="77">
        <v>2.7</v>
      </c>
      <c r="AF296" s="78">
        <v>2.9907142857142861</v>
      </c>
      <c r="AG296" s="89" t="e">
        <f t="shared" si="140"/>
        <v>#REF!</v>
      </c>
      <c r="AH296" s="36" t="e">
        <f t="shared" si="141"/>
        <v>#REF!</v>
      </c>
      <c r="AI296" s="36">
        <f>VLOOKUP(A296,'base vis'!C:I,7,0)</f>
        <v>0</v>
      </c>
      <c r="AJ296" s="36">
        <f>VLOOKUP($A296,'base vis'!C:J,8,0)</f>
        <v>2</v>
      </c>
      <c r="AK296" s="36">
        <f>VLOOKUP($A296,'base vis'!C:K,9,0)</f>
        <v>7</v>
      </c>
      <c r="AL296" s="36">
        <f>VLOOKUP($A296,'base vis'!C:L,10,0)</f>
        <v>1</v>
      </c>
      <c r="AM296" s="36">
        <f>VLOOKUP($A296,'base vis'!C:M,11,0)</f>
        <v>0</v>
      </c>
      <c r="AN296" s="36">
        <f>VLOOKUP($A296,'base vis'!C:N,12,0)</f>
        <v>0</v>
      </c>
      <c r="AO296" s="36">
        <f>VLOOKUP($A296,'base vis'!C:O,13,0)</f>
        <v>0</v>
      </c>
      <c r="AP296" s="36">
        <f>VLOOKUP($A296,'base vis'!C:P,14,0)</f>
        <v>0</v>
      </c>
      <c r="AQ296" s="36">
        <f>VLOOKUP($A296,'base vis'!C:Q,15,0)</f>
        <v>0</v>
      </c>
      <c r="AR296" s="36">
        <f>VLOOKUP($A296,'base vis'!C:R,16,0)</f>
        <v>0</v>
      </c>
      <c r="AS296" s="36">
        <f>VLOOKUP($A296,'base vis'!C:S,17,0)</f>
        <v>0</v>
      </c>
      <c r="AT296" s="36">
        <f>VLOOKUP($A296,'base vis'!C:T,18,0)</f>
        <v>0</v>
      </c>
      <c r="AU296" s="36">
        <f>VLOOKUP($A296,'base vis'!C:U,19,0)</f>
        <v>0</v>
      </c>
      <c r="AV296" s="36">
        <f>VLOOKUP($A296,'base vis'!C:V,20,0)</f>
        <v>0</v>
      </c>
      <c r="AW296" s="36">
        <f>VLOOKUP($A296,'base vis'!C:W,21,0)</f>
        <v>0</v>
      </c>
      <c r="AX296" s="36">
        <f>VLOOKUP($A296,'base vis'!C:X,22,0)</f>
        <v>0</v>
      </c>
      <c r="AY296" s="36">
        <f>VLOOKUP($A296,'base vis'!C:Y,23,0)</f>
        <v>0</v>
      </c>
      <c r="AZ296" s="36">
        <f>VLOOKUP($A296,'base vis'!C:E,3,0)</f>
        <v>8</v>
      </c>
      <c r="BA296" s="36">
        <f>VLOOKUP($A296,'base vis'!C:F,4,0)</f>
        <v>2</v>
      </c>
      <c r="BB296" s="36">
        <f>VLOOKUP($A296,'base vis'!C:G,5,0)</f>
        <v>0</v>
      </c>
      <c r="BC296" s="36">
        <f>VLOOKUP($A296,'base vis'!C:H,6,0)</f>
        <v>0</v>
      </c>
      <c r="BD296" s="36" t="e">
        <f t="shared" si="115"/>
        <v>#REF!</v>
      </c>
      <c r="BE296" s="36" t="e">
        <f t="shared" si="116"/>
        <v>#REF!</v>
      </c>
      <c r="BF296" s="36" t="e">
        <f t="shared" si="117"/>
        <v>#REF!</v>
      </c>
      <c r="BG296" s="36" t="e">
        <f t="shared" si="118"/>
        <v>#REF!</v>
      </c>
      <c r="BH296" s="36" t="e">
        <f t="shared" si="119"/>
        <v>#REF!</v>
      </c>
      <c r="BI296" s="36" t="e">
        <f t="shared" si="120"/>
        <v>#REF!</v>
      </c>
      <c r="BJ296" s="36" t="e">
        <f t="shared" si="121"/>
        <v>#REF!</v>
      </c>
      <c r="BK296" s="36" t="e">
        <f t="shared" si="122"/>
        <v>#REF!</v>
      </c>
      <c r="BL296" s="36" t="e">
        <f t="shared" si="123"/>
        <v>#REF!</v>
      </c>
      <c r="BM296" s="36" t="e">
        <f t="shared" si="124"/>
        <v>#REF!</v>
      </c>
      <c r="BN296" s="36" t="e">
        <f t="shared" si="125"/>
        <v>#REF!</v>
      </c>
      <c r="BO296" s="36" t="e">
        <f t="shared" si="126"/>
        <v>#REF!</v>
      </c>
      <c r="BP296" s="36" t="e">
        <f t="shared" si="127"/>
        <v>#REF!</v>
      </c>
      <c r="BQ296" s="36" t="e">
        <f t="shared" si="128"/>
        <v>#REF!</v>
      </c>
      <c r="BR296" s="36" t="e">
        <f t="shared" si="129"/>
        <v>#REF!</v>
      </c>
      <c r="BS296" s="36" t="e">
        <f t="shared" si="130"/>
        <v>#REF!</v>
      </c>
      <c r="BT296" s="36" t="e">
        <f t="shared" si="131"/>
        <v>#REF!</v>
      </c>
      <c r="BU296" s="36" t="e">
        <f t="shared" si="132"/>
        <v>#REF!</v>
      </c>
      <c r="BV296" s="36" t="e">
        <f t="shared" si="133"/>
        <v>#REF!</v>
      </c>
      <c r="BW296" s="36" t="e">
        <f t="shared" si="134"/>
        <v>#REF!</v>
      </c>
      <c r="BX296" s="36" t="e">
        <f t="shared" si="135"/>
        <v>#REF!</v>
      </c>
    </row>
    <row r="297" spans="1:76" s="36" customFormat="1" ht="13.95" customHeight="1" thickBot="1">
      <c r="A297" s="90" t="s">
        <v>362</v>
      </c>
      <c r="B297" s="26">
        <v>10</v>
      </c>
      <c r="C297" s="61" t="s">
        <v>91</v>
      </c>
      <c r="D297" s="62" t="s">
        <v>111</v>
      </c>
      <c r="E297" s="62"/>
      <c r="F297" s="72"/>
      <c r="G297" s="72"/>
      <c r="H297" s="72"/>
      <c r="I297" s="72">
        <v>10</v>
      </c>
      <c r="J297" s="72"/>
      <c r="K297" s="72"/>
      <c r="L297" s="72"/>
      <c r="M297" s="65" t="e">
        <f>#REF!</f>
        <v>#REF!</v>
      </c>
      <c r="N297" s="65" t="e">
        <f>#REF!</f>
        <v>#REF!</v>
      </c>
      <c r="O297" s="65" t="e">
        <f>#REF!</f>
        <v>#REF!</v>
      </c>
      <c r="P297" s="65" t="e">
        <f>#REF!</f>
        <v>#REF!</v>
      </c>
      <c r="Q297" s="65" t="e">
        <f>#REF!</f>
        <v>#REF!</v>
      </c>
      <c r="R297" s="65" t="e">
        <f>#REF!</f>
        <v>#REF!</v>
      </c>
      <c r="S297" s="65" t="e">
        <f>#REF!</f>
        <v>#REF!</v>
      </c>
      <c r="T297" s="65" t="e">
        <f>#REF!</f>
        <v>#REF!</v>
      </c>
      <c r="U297" s="65" t="e">
        <f>#REF!</f>
        <v>#REF!</v>
      </c>
      <c r="V297" s="65" t="e">
        <f>#REF!</f>
        <v>#REF!</v>
      </c>
      <c r="W297" s="65" t="e">
        <f>#REF!</f>
        <v>#REF!</v>
      </c>
      <c r="X297" s="65" t="e">
        <f>#REF!</f>
        <v>#REF!</v>
      </c>
      <c r="Y297" s="65" t="e">
        <f>#REF!</f>
        <v>#REF!</v>
      </c>
      <c r="Z297" s="65" t="e">
        <f>#REF!</f>
        <v>#REF!</v>
      </c>
      <c r="AA297" s="65" t="e">
        <f>#REF!</f>
        <v>#REF!</v>
      </c>
      <c r="AB297" s="65" t="e">
        <f>#REF!</f>
        <v>#REF!</v>
      </c>
      <c r="AC297" s="87">
        <v>72.5</v>
      </c>
      <c r="AD297" s="106" t="e">
        <f t="shared" si="139"/>
        <v>#REF!</v>
      </c>
      <c r="AE297" s="77">
        <v>3.6</v>
      </c>
      <c r="AF297" s="78">
        <v>3.9116666666666666</v>
      </c>
      <c r="AG297" s="89" t="e">
        <f t="shared" si="140"/>
        <v>#REF!</v>
      </c>
      <c r="AH297" s="36" t="e">
        <f t="shared" si="141"/>
        <v>#REF!</v>
      </c>
      <c r="AI297" s="36">
        <f>VLOOKUP(A297,'base vis'!C:I,7,0)</f>
        <v>0</v>
      </c>
      <c r="AJ297" s="36">
        <f>VLOOKUP($A297,'base vis'!C:J,8,0)</f>
        <v>0</v>
      </c>
      <c r="AK297" s="36">
        <f>VLOOKUP($A297,'base vis'!C:K,9,0)</f>
        <v>3</v>
      </c>
      <c r="AL297" s="36">
        <f>VLOOKUP($A297,'base vis'!C:L,10,0)</f>
        <v>7</v>
      </c>
      <c r="AM297" s="36">
        <f>VLOOKUP($A297,'base vis'!C:M,11,0)</f>
        <v>0</v>
      </c>
      <c r="AN297" s="36">
        <f>VLOOKUP($A297,'base vis'!C:N,12,0)</f>
        <v>0</v>
      </c>
      <c r="AO297" s="36">
        <f>VLOOKUP($A297,'base vis'!C:O,13,0)</f>
        <v>0</v>
      </c>
      <c r="AP297" s="36">
        <f>VLOOKUP($A297,'base vis'!C:P,14,0)</f>
        <v>0</v>
      </c>
      <c r="AQ297" s="36">
        <f>VLOOKUP($A297,'base vis'!C:Q,15,0)</f>
        <v>0</v>
      </c>
      <c r="AR297" s="36">
        <f>VLOOKUP($A297,'base vis'!C:R,16,0)</f>
        <v>0</v>
      </c>
      <c r="AS297" s="36">
        <f>VLOOKUP($A297,'base vis'!C:S,17,0)</f>
        <v>0</v>
      </c>
      <c r="AT297" s="36">
        <f>VLOOKUP($A297,'base vis'!C:T,18,0)</f>
        <v>0</v>
      </c>
      <c r="AU297" s="36">
        <f>VLOOKUP($A297,'base vis'!C:U,19,0)</f>
        <v>0</v>
      </c>
      <c r="AV297" s="36">
        <f>VLOOKUP($A297,'base vis'!C:V,20,0)</f>
        <v>0</v>
      </c>
      <c r="AW297" s="36">
        <f>VLOOKUP($A297,'base vis'!C:W,21,0)</f>
        <v>0</v>
      </c>
      <c r="AX297" s="36">
        <f>VLOOKUP($A297,'base vis'!C:X,22,0)</f>
        <v>0</v>
      </c>
      <c r="AY297" s="36">
        <f>VLOOKUP($A297,'base vis'!C:Y,23,0)</f>
        <v>0</v>
      </c>
      <c r="AZ297" s="36">
        <f>VLOOKUP($A297,'base vis'!C:E,3,0)</f>
        <v>0</v>
      </c>
      <c r="BA297" s="36">
        <f>VLOOKUP($A297,'base vis'!C:F,4,0)</f>
        <v>10</v>
      </c>
      <c r="BB297" s="36">
        <f>VLOOKUP($A297,'base vis'!C:G,5,0)</f>
        <v>0</v>
      </c>
      <c r="BC297" s="36">
        <f>VLOOKUP($A297,'base vis'!C:H,6,0)</f>
        <v>0</v>
      </c>
      <c r="BD297" s="36" t="e">
        <f t="shared" si="115"/>
        <v>#REF!</v>
      </c>
      <c r="BE297" s="36" t="e">
        <f t="shared" si="116"/>
        <v>#REF!</v>
      </c>
      <c r="BF297" s="36" t="e">
        <f t="shared" si="117"/>
        <v>#REF!</v>
      </c>
      <c r="BG297" s="36" t="e">
        <f t="shared" si="118"/>
        <v>#REF!</v>
      </c>
      <c r="BH297" s="36" t="e">
        <f t="shared" si="119"/>
        <v>#REF!</v>
      </c>
      <c r="BI297" s="36" t="e">
        <f t="shared" si="120"/>
        <v>#REF!</v>
      </c>
      <c r="BJ297" s="36" t="e">
        <f t="shared" si="121"/>
        <v>#REF!</v>
      </c>
      <c r="BK297" s="36" t="e">
        <f t="shared" si="122"/>
        <v>#REF!</v>
      </c>
      <c r="BL297" s="36" t="e">
        <f t="shared" si="123"/>
        <v>#REF!</v>
      </c>
      <c r="BM297" s="36" t="e">
        <f t="shared" si="124"/>
        <v>#REF!</v>
      </c>
      <c r="BN297" s="36" t="e">
        <f t="shared" si="125"/>
        <v>#REF!</v>
      </c>
      <c r="BO297" s="36" t="e">
        <f t="shared" si="126"/>
        <v>#REF!</v>
      </c>
      <c r="BP297" s="36" t="e">
        <f t="shared" si="127"/>
        <v>#REF!</v>
      </c>
      <c r="BQ297" s="36" t="e">
        <f t="shared" si="128"/>
        <v>#REF!</v>
      </c>
      <c r="BR297" s="36" t="e">
        <f t="shared" si="129"/>
        <v>#REF!</v>
      </c>
      <c r="BS297" s="36" t="e">
        <f t="shared" si="130"/>
        <v>#REF!</v>
      </c>
      <c r="BT297" s="36" t="e">
        <f t="shared" si="131"/>
        <v>#REF!</v>
      </c>
      <c r="BU297" s="36" t="e">
        <f t="shared" si="132"/>
        <v>#REF!</v>
      </c>
      <c r="BV297" s="36" t="e">
        <f t="shared" si="133"/>
        <v>#REF!</v>
      </c>
      <c r="BW297" s="36" t="e">
        <f t="shared" si="134"/>
        <v>#REF!</v>
      </c>
      <c r="BX297" s="36" t="e">
        <f t="shared" si="135"/>
        <v>#REF!</v>
      </c>
    </row>
    <row r="298" spans="1:76" s="36" customFormat="1" ht="13.95" customHeight="1" thickBot="1">
      <c r="A298" s="90" t="s">
        <v>363</v>
      </c>
      <c r="B298" s="26">
        <v>10</v>
      </c>
      <c r="C298" s="61" t="s">
        <v>91</v>
      </c>
      <c r="D298" s="62" t="s">
        <v>111</v>
      </c>
      <c r="E298" s="62"/>
      <c r="F298" s="72"/>
      <c r="G298" s="72"/>
      <c r="H298" s="72"/>
      <c r="I298" s="72">
        <v>10</v>
      </c>
      <c r="J298" s="72"/>
      <c r="K298" s="72"/>
      <c r="L298" s="72"/>
      <c r="M298" s="65" t="e">
        <f>#REF!</f>
        <v>#REF!</v>
      </c>
      <c r="N298" s="65" t="e">
        <f>#REF!</f>
        <v>#REF!</v>
      </c>
      <c r="O298" s="65" t="e">
        <f>#REF!</f>
        <v>#REF!</v>
      </c>
      <c r="P298" s="65" t="e">
        <f>#REF!</f>
        <v>#REF!</v>
      </c>
      <c r="Q298" s="65" t="e">
        <f>#REF!</f>
        <v>#REF!</v>
      </c>
      <c r="R298" s="65" t="e">
        <f>#REF!</f>
        <v>#REF!</v>
      </c>
      <c r="S298" s="65" t="e">
        <f>#REF!</f>
        <v>#REF!</v>
      </c>
      <c r="T298" s="65" t="e">
        <f>#REF!</f>
        <v>#REF!</v>
      </c>
      <c r="U298" s="65" t="e">
        <f>#REF!</f>
        <v>#REF!</v>
      </c>
      <c r="V298" s="65" t="e">
        <f>#REF!</f>
        <v>#REF!</v>
      </c>
      <c r="W298" s="65" t="e">
        <f>#REF!</f>
        <v>#REF!</v>
      </c>
      <c r="X298" s="65" t="e">
        <f>#REF!</f>
        <v>#REF!</v>
      </c>
      <c r="Y298" s="65" t="e">
        <f>#REF!</f>
        <v>#REF!</v>
      </c>
      <c r="Z298" s="65" t="e">
        <f>#REF!</f>
        <v>#REF!</v>
      </c>
      <c r="AA298" s="65" t="e">
        <f>#REF!</f>
        <v>#REF!</v>
      </c>
      <c r="AB298" s="65" t="e">
        <f>#REF!</f>
        <v>#REF!</v>
      </c>
      <c r="AC298" s="87">
        <v>77.5</v>
      </c>
      <c r="AD298" s="106" t="e">
        <f t="shared" si="139"/>
        <v>#REF!</v>
      </c>
      <c r="AE298" s="77">
        <v>4.2</v>
      </c>
      <c r="AF298" s="78">
        <v>4.5116666666666667</v>
      </c>
      <c r="AG298" s="89" t="e">
        <f t="shared" si="140"/>
        <v>#REF!</v>
      </c>
      <c r="AH298" s="36" t="e">
        <f t="shared" si="141"/>
        <v>#REF!</v>
      </c>
      <c r="AI298" s="36">
        <f>VLOOKUP(A298,'base vis'!C:I,7,0)</f>
        <v>0</v>
      </c>
      <c r="AJ298" s="36">
        <f>VLOOKUP($A298,'base vis'!C:J,8,0)</f>
        <v>0</v>
      </c>
      <c r="AK298" s="36">
        <f>VLOOKUP($A298,'base vis'!C:K,9,0)</f>
        <v>1</v>
      </c>
      <c r="AL298" s="36">
        <f>VLOOKUP($A298,'base vis'!C:L,10,0)</f>
        <v>6</v>
      </c>
      <c r="AM298" s="36">
        <f>VLOOKUP($A298,'base vis'!C:M,11,0)</f>
        <v>3</v>
      </c>
      <c r="AN298" s="36">
        <f>VLOOKUP($A298,'base vis'!C:N,12,0)</f>
        <v>0</v>
      </c>
      <c r="AO298" s="36">
        <f>VLOOKUP($A298,'base vis'!C:O,13,0)</f>
        <v>0</v>
      </c>
      <c r="AP298" s="36">
        <f>VLOOKUP($A298,'base vis'!C:P,14,0)</f>
        <v>0</v>
      </c>
      <c r="AQ298" s="36">
        <f>VLOOKUP($A298,'base vis'!C:Q,15,0)</f>
        <v>0</v>
      </c>
      <c r="AR298" s="36">
        <f>VLOOKUP($A298,'base vis'!C:R,16,0)</f>
        <v>0</v>
      </c>
      <c r="AS298" s="36">
        <f>VLOOKUP($A298,'base vis'!C:S,17,0)</f>
        <v>0</v>
      </c>
      <c r="AT298" s="36">
        <f>VLOOKUP($A298,'base vis'!C:T,18,0)</f>
        <v>0</v>
      </c>
      <c r="AU298" s="36">
        <f>VLOOKUP($A298,'base vis'!C:U,19,0)</f>
        <v>0</v>
      </c>
      <c r="AV298" s="36">
        <f>VLOOKUP($A298,'base vis'!C:V,20,0)</f>
        <v>0</v>
      </c>
      <c r="AW298" s="36">
        <f>VLOOKUP($A298,'base vis'!C:W,21,0)</f>
        <v>0</v>
      </c>
      <c r="AX298" s="36">
        <f>VLOOKUP($A298,'base vis'!C:X,22,0)</f>
        <v>0</v>
      </c>
      <c r="AY298" s="36">
        <f>VLOOKUP($A298,'base vis'!C:Y,23,0)</f>
        <v>0</v>
      </c>
      <c r="AZ298" s="36">
        <f>VLOOKUP($A298,'base vis'!C:E,3,0)</f>
        <v>5</v>
      </c>
      <c r="BA298" s="36">
        <f>VLOOKUP($A298,'base vis'!C:F,4,0)</f>
        <v>5</v>
      </c>
      <c r="BB298" s="36">
        <f>VLOOKUP($A298,'base vis'!C:G,5,0)</f>
        <v>0</v>
      </c>
      <c r="BC298" s="36">
        <f>VLOOKUP($A298,'base vis'!C:H,6,0)</f>
        <v>0</v>
      </c>
      <c r="BD298" s="36" t="e">
        <f t="shared" si="115"/>
        <v>#REF!</v>
      </c>
      <c r="BE298" s="36" t="e">
        <f t="shared" si="116"/>
        <v>#REF!</v>
      </c>
      <c r="BF298" s="36" t="e">
        <f t="shared" si="117"/>
        <v>#REF!</v>
      </c>
      <c r="BG298" s="36" t="e">
        <f t="shared" si="118"/>
        <v>#REF!</v>
      </c>
      <c r="BH298" s="36" t="e">
        <f t="shared" si="119"/>
        <v>#REF!</v>
      </c>
      <c r="BI298" s="36" t="e">
        <f t="shared" si="120"/>
        <v>#REF!</v>
      </c>
      <c r="BJ298" s="36" t="e">
        <f t="shared" si="121"/>
        <v>#REF!</v>
      </c>
      <c r="BK298" s="36" t="e">
        <f t="shared" si="122"/>
        <v>#REF!</v>
      </c>
      <c r="BL298" s="36" t="e">
        <f t="shared" si="123"/>
        <v>#REF!</v>
      </c>
      <c r="BM298" s="36" t="e">
        <f t="shared" si="124"/>
        <v>#REF!</v>
      </c>
      <c r="BN298" s="36" t="e">
        <f t="shared" si="125"/>
        <v>#REF!</v>
      </c>
      <c r="BO298" s="36" t="e">
        <f t="shared" si="126"/>
        <v>#REF!</v>
      </c>
      <c r="BP298" s="36" t="e">
        <f t="shared" si="127"/>
        <v>#REF!</v>
      </c>
      <c r="BQ298" s="36" t="e">
        <f t="shared" si="128"/>
        <v>#REF!</v>
      </c>
      <c r="BR298" s="36" t="e">
        <f t="shared" si="129"/>
        <v>#REF!</v>
      </c>
      <c r="BS298" s="36" t="e">
        <f t="shared" si="130"/>
        <v>#REF!</v>
      </c>
      <c r="BT298" s="36" t="e">
        <f t="shared" si="131"/>
        <v>#REF!</v>
      </c>
      <c r="BU298" s="36" t="e">
        <f t="shared" si="132"/>
        <v>#REF!</v>
      </c>
      <c r="BV298" s="36" t="e">
        <f t="shared" si="133"/>
        <v>#REF!</v>
      </c>
      <c r="BW298" s="36" t="e">
        <f t="shared" si="134"/>
        <v>#REF!</v>
      </c>
      <c r="BX298" s="36" t="e">
        <f t="shared" si="135"/>
        <v>#REF!</v>
      </c>
    </row>
    <row r="299" spans="1:76" s="36" customFormat="1" ht="13.95" customHeight="1" thickBot="1">
      <c r="A299" s="90" t="s">
        <v>364</v>
      </c>
      <c r="B299" s="26">
        <v>5</v>
      </c>
      <c r="C299" s="61" t="s">
        <v>92</v>
      </c>
      <c r="D299" s="62" t="s">
        <v>111</v>
      </c>
      <c r="E299" s="62"/>
      <c r="F299" s="72"/>
      <c r="G299" s="72"/>
      <c r="H299" s="72"/>
      <c r="I299" s="72"/>
      <c r="J299" s="72">
        <v>5</v>
      </c>
      <c r="K299" s="72"/>
      <c r="L299" s="72"/>
      <c r="M299" s="65" t="e">
        <f>#REF!</f>
        <v>#REF!</v>
      </c>
      <c r="N299" s="65" t="e">
        <f>#REF!</f>
        <v>#REF!</v>
      </c>
      <c r="O299" s="65" t="e">
        <f>#REF!</f>
        <v>#REF!</v>
      </c>
      <c r="P299" s="65" t="e">
        <f>#REF!</f>
        <v>#REF!</v>
      </c>
      <c r="Q299" s="65" t="e">
        <f>#REF!</f>
        <v>#REF!</v>
      </c>
      <c r="R299" s="65" t="e">
        <f>#REF!</f>
        <v>#REF!</v>
      </c>
      <c r="S299" s="65" t="e">
        <f>#REF!</f>
        <v>#REF!</v>
      </c>
      <c r="T299" s="65" t="e">
        <f>#REF!</f>
        <v>#REF!</v>
      </c>
      <c r="U299" s="65" t="e">
        <f>#REF!</f>
        <v>#REF!</v>
      </c>
      <c r="V299" s="65" t="e">
        <f>#REF!</f>
        <v>#REF!</v>
      </c>
      <c r="W299" s="65" t="e">
        <f>#REF!</f>
        <v>#REF!</v>
      </c>
      <c r="X299" s="65" t="e">
        <f>#REF!</f>
        <v>#REF!</v>
      </c>
      <c r="Y299" s="65" t="e">
        <f>#REF!</f>
        <v>#REF!</v>
      </c>
      <c r="Z299" s="65" t="e">
        <f>#REF!</f>
        <v>#REF!</v>
      </c>
      <c r="AA299" s="65" t="e">
        <f>#REF!</f>
        <v>#REF!</v>
      </c>
      <c r="AB299" s="65" t="e">
        <f>#REF!</f>
        <v>#REF!</v>
      </c>
      <c r="AC299" s="87">
        <v>77.5</v>
      </c>
      <c r="AD299" s="106" t="e">
        <f t="shared" si="139"/>
        <v>#REF!</v>
      </c>
      <c r="AE299" s="77">
        <v>4.54</v>
      </c>
      <c r="AF299" s="78">
        <v>4.9249999999999998</v>
      </c>
      <c r="AG299" s="89" t="e">
        <f t="shared" si="140"/>
        <v>#REF!</v>
      </c>
      <c r="AH299" s="36" t="e">
        <f t="shared" si="141"/>
        <v>#REF!</v>
      </c>
      <c r="AI299" s="36">
        <f>VLOOKUP(A299,'base vis'!C:I,7,0)</f>
        <v>0</v>
      </c>
      <c r="AJ299" s="36">
        <f>VLOOKUP($A299,'base vis'!C:J,8,0)</f>
        <v>0</v>
      </c>
      <c r="AK299" s="36">
        <f>VLOOKUP($A299,'base vis'!C:K,9,0)</f>
        <v>0</v>
      </c>
      <c r="AL299" s="36">
        <f>VLOOKUP($A299,'base vis'!C:L,10,0)</f>
        <v>2</v>
      </c>
      <c r="AM299" s="36">
        <f>VLOOKUP($A299,'base vis'!C:M,11,0)</f>
        <v>2</v>
      </c>
      <c r="AN299" s="36">
        <f>VLOOKUP($A299,'base vis'!C:N,12,0)</f>
        <v>1</v>
      </c>
      <c r="AO299" s="36">
        <f>VLOOKUP($A299,'base vis'!C:O,13,0)</f>
        <v>0</v>
      </c>
      <c r="AP299" s="36">
        <f>VLOOKUP($A299,'base vis'!C:P,14,0)</f>
        <v>0</v>
      </c>
      <c r="AQ299" s="36">
        <f>VLOOKUP($A299,'base vis'!C:Q,15,0)</f>
        <v>0</v>
      </c>
      <c r="AR299" s="36">
        <f>VLOOKUP($A299,'base vis'!C:R,16,0)</f>
        <v>0</v>
      </c>
      <c r="AS299" s="36">
        <f>VLOOKUP($A299,'base vis'!C:S,17,0)</f>
        <v>0</v>
      </c>
      <c r="AT299" s="36">
        <f>VLOOKUP($A299,'base vis'!C:T,18,0)</f>
        <v>0</v>
      </c>
      <c r="AU299" s="36">
        <f>VLOOKUP($A299,'base vis'!C:U,19,0)</f>
        <v>0</v>
      </c>
      <c r="AV299" s="36">
        <f>VLOOKUP($A299,'base vis'!C:V,20,0)</f>
        <v>0</v>
      </c>
      <c r="AW299" s="36">
        <f>VLOOKUP($A299,'base vis'!C:W,21,0)</f>
        <v>0</v>
      </c>
      <c r="AX299" s="36">
        <f>VLOOKUP($A299,'base vis'!C:X,22,0)</f>
        <v>0</v>
      </c>
      <c r="AY299" s="36">
        <f>VLOOKUP($A299,'base vis'!C:Y,23,0)</f>
        <v>0</v>
      </c>
      <c r="AZ299" s="36">
        <f>VLOOKUP($A299,'base vis'!C:E,3,0)</f>
        <v>2</v>
      </c>
      <c r="BA299" s="36">
        <f>VLOOKUP($A299,'base vis'!C:F,4,0)</f>
        <v>3</v>
      </c>
      <c r="BB299" s="36">
        <f>VLOOKUP($A299,'base vis'!C:G,5,0)</f>
        <v>0</v>
      </c>
      <c r="BC299" s="36">
        <f>VLOOKUP($A299,'base vis'!C:H,6,0)</f>
        <v>0</v>
      </c>
      <c r="BD299" s="36" t="e">
        <f t="shared" si="115"/>
        <v>#REF!</v>
      </c>
      <c r="BE299" s="36" t="e">
        <f t="shared" si="116"/>
        <v>#REF!</v>
      </c>
      <c r="BF299" s="36" t="e">
        <f t="shared" si="117"/>
        <v>#REF!</v>
      </c>
      <c r="BG299" s="36" t="e">
        <f t="shared" si="118"/>
        <v>#REF!</v>
      </c>
      <c r="BH299" s="36" t="e">
        <f t="shared" si="119"/>
        <v>#REF!</v>
      </c>
      <c r="BI299" s="36" t="e">
        <f t="shared" si="120"/>
        <v>#REF!</v>
      </c>
      <c r="BJ299" s="36" t="e">
        <f t="shared" si="121"/>
        <v>#REF!</v>
      </c>
      <c r="BK299" s="36" t="e">
        <f t="shared" si="122"/>
        <v>#REF!</v>
      </c>
      <c r="BL299" s="36" t="e">
        <f t="shared" si="123"/>
        <v>#REF!</v>
      </c>
      <c r="BM299" s="36" t="e">
        <f t="shared" si="124"/>
        <v>#REF!</v>
      </c>
      <c r="BN299" s="36" t="e">
        <f t="shared" si="125"/>
        <v>#REF!</v>
      </c>
      <c r="BO299" s="36" t="e">
        <f t="shared" si="126"/>
        <v>#REF!</v>
      </c>
      <c r="BP299" s="36" t="e">
        <f t="shared" si="127"/>
        <v>#REF!</v>
      </c>
      <c r="BQ299" s="36" t="e">
        <f t="shared" si="128"/>
        <v>#REF!</v>
      </c>
      <c r="BR299" s="36" t="e">
        <f t="shared" si="129"/>
        <v>#REF!</v>
      </c>
      <c r="BS299" s="36" t="e">
        <f t="shared" si="130"/>
        <v>#REF!</v>
      </c>
      <c r="BT299" s="36" t="e">
        <f t="shared" si="131"/>
        <v>#REF!</v>
      </c>
      <c r="BU299" s="36" t="e">
        <f t="shared" si="132"/>
        <v>#REF!</v>
      </c>
      <c r="BV299" s="36" t="e">
        <f t="shared" si="133"/>
        <v>#REF!</v>
      </c>
      <c r="BW299" s="36" t="e">
        <f t="shared" si="134"/>
        <v>#REF!</v>
      </c>
      <c r="BX299" s="36" t="e">
        <f t="shared" si="135"/>
        <v>#REF!</v>
      </c>
    </row>
    <row r="300" spans="1:76" s="36" customFormat="1" ht="13.95" customHeight="1" thickBot="1">
      <c r="A300" s="90" t="s">
        <v>365</v>
      </c>
      <c r="B300" s="26">
        <v>5</v>
      </c>
      <c r="C300" s="61" t="s">
        <v>92</v>
      </c>
      <c r="D300" s="62" t="s">
        <v>111</v>
      </c>
      <c r="E300" s="62"/>
      <c r="F300" s="72"/>
      <c r="G300" s="72"/>
      <c r="H300" s="72"/>
      <c r="I300" s="72"/>
      <c r="J300" s="72">
        <v>5</v>
      </c>
      <c r="K300" s="72"/>
      <c r="L300" s="72"/>
      <c r="M300" s="65" t="e">
        <f>#REF!</f>
        <v>#REF!</v>
      </c>
      <c r="N300" s="65" t="e">
        <f>#REF!</f>
        <v>#REF!</v>
      </c>
      <c r="O300" s="65" t="e">
        <f>#REF!</f>
        <v>#REF!</v>
      </c>
      <c r="P300" s="65" t="e">
        <f>#REF!</f>
        <v>#REF!</v>
      </c>
      <c r="Q300" s="65" t="e">
        <f>#REF!</f>
        <v>#REF!</v>
      </c>
      <c r="R300" s="65" t="e">
        <f>#REF!</f>
        <v>#REF!</v>
      </c>
      <c r="S300" s="65" t="e">
        <f>#REF!</f>
        <v>#REF!</v>
      </c>
      <c r="T300" s="65" t="e">
        <f>#REF!</f>
        <v>#REF!</v>
      </c>
      <c r="U300" s="65" t="e">
        <f>#REF!</f>
        <v>#REF!</v>
      </c>
      <c r="V300" s="65" t="e">
        <f>#REF!</f>
        <v>#REF!</v>
      </c>
      <c r="W300" s="65" t="e">
        <f>#REF!</f>
        <v>#REF!</v>
      </c>
      <c r="X300" s="65" t="e">
        <f>#REF!</f>
        <v>#REF!</v>
      </c>
      <c r="Y300" s="65" t="e">
        <f>#REF!</f>
        <v>#REF!</v>
      </c>
      <c r="Z300" s="65" t="e">
        <f>#REF!</f>
        <v>#REF!</v>
      </c>
      <c r="AA300" s="65" t="e">
        <f>#REF!</f>
        <v>#REF!</v>
      </c>
      <c r="AB300" s="65" t="e">
        <f>#REF!</f>
        <v>#REF!</v>
      </c>
      <c r="AC300" s="87">
        <v>77.5</v>
      </c>
      <c r="AD300" s="106" t="e">
        <f t="shared" si="139"/>
        <v>#REF!</v>
      </c>
      <c r="AE300" s="77">
        <v>4.9800000000000004</v>
      </c>
      <c r="AF300" s="78">
        <v>5.53</v>
      </c>
      <c r="AG300" s="89" t="e">
        <f t="shared" si="140"/>
        <v>#REF!</v>
      </c>
      <c r="AH300" s="36" t="e">
        <f t="shared" si="141"/>
        <v>#REF!</v>
      </c>
      <c r="AI300" s="36">
        <f>VLOOKUP(A300,'base vis'!C:I,7,0)</f>
        <v>0</v>
      </c>
      <c r="AJ300" s="36">
        <f>VLOOKUP($A300,'base vis'!C:J,8,0)</f>
        <v>1</v>
      </c>
      <c r="AK300" s="36">
        <f>VLOOKUP($A300,'base vis'!C:K,9,0)</f>
        <v>3</v>
      </c>
      <c r="AL300" s="36">
        <f>VLOOKUP($A300,'base vis'!C:L,10,0)</f>
        <v>0</v>
      </c>
      <c r="AM300" s="36">
        <f>VLOOKUP($A300,'base vis'!C:M,11,0)</f>
        <v>0</v>
      </c>
      <c r="AN300" s="36">
        <f>VLOOKUP($A300,'base vis'!C:N,12,0)</f>
        <v>1</v>
      </c>
      <c r="AO300" s="36">
        <f>VLOOKUP($A300,'base vis'!C:O,13,0)</f>
        <v>0</v>
      </c>
      <c r="AP300" s="36">
        <f>VLOOKUP($A300,'base vis'!C:P,14,0)</f>
        <v>0</v>
      </c>
      <c r="AQ300" s="36">
        <f>VLOOKUP($A300,'base vis'!C:Q,15,0)</f>
        <v>0</v>
      </c>
      <c r="AR300" s="36">
        <f>VLOOKUP($A300,'base vis'!C:R,16,0)</f>
        <v>0</v>
      </c>
      <c r="AS300" s="36">
        <f>VLOOKUP($A300,'base vis'!C:S,17,0)</f>
        <v>0</v>
      </c>
      <c r="AT300" s="36">
        <f>VLOOKUP($A300,'base vis'!C:T,18,0)</f>
        <v>0</v>
      </c>
      <c r="AU300" s="36">
        <f>VLOOKUP($A300,'base vis'!C:U,19,0)</f>
        <v>0</v>
      </c>
      <c r="AV300" s="36">
        <f>VLOOKUP($A300,'base vis'!C:V,20,0)</f>
        <v>0</v>
      </c>
      <c r="AW300" s="36">
        <f>VLOOKUP($A300,'base vis'!C:W,21,0)</f>
        <v>0</v>
      </c>
      <c r="AX300" s="36">
        <f>VLOOKUP($A300,'base vis'!C:X,22,0)</f>
        <v>0</v>
      </c>
      <c r="AY300" s="36">
        <f>VLOOKUP($A300,'base vis'!C:Y,23,0)</f>
        <v>0</v>
      </c>
      <c r="AZ300" s="36">
        <f>VLOOKUP($A300,'base vis'!C:E,3,0)</f>
        <v>5</v>
      </c>
      <c r="BA300" s="36">
        <f>VLOOKUP($A300,'base vis'!C:F,4,0)</f>
        <v>0</v>
      </c>
      <c r="BB300" s="36">
        <f>VLOOKUP($A300,'base vis'!C:G,5,0)</f>
        <v>0</v>
      </c>
      <c r="BC300" s="36">
        <f>VLOOKUP($A300,'base vis'!C:H,6,0)</f>
        <v>0</v>
      </c>
      <c r="BD300" s="36" t="e">
        <f t="shared" ref="BD300:BD346" si="142">IF($AH300&gt;0,$AH300*AI300,0)</f>
        <v>#REF!</v>
      </c>
      <c r="BE300" s="36" t="e">
        <f t="shared" si="116"/>
        <v>#REF!</v>
      </c>
      <c r="BF300" s="36" t="e">
        <f t="shared" si="117"/>
        <v>#REF!</v>
      </c>
      <c r="BG300" s="36" t="e">
        <f t="shared" si="118"/>
        <v>#REF!</v>
      </c>
      <c r="BH300" s="36" t="e">
        <f t="shared" si="119"/>
        <v>#REF!</v>
      </c>
      <c r="BI300" s="36" t="e">
        <f t="shared" si="120"/>
        <v>#REF!</v>
      </c>
      <c r="BJ300" s="36" t="e">
        <f t="shared" si="121"/>
        <v>#REF!</v>
      </c>
      <c r="BK300" s="36" t="e">
        <f t="shared" si="122"/>
        <v>#REF!</v>
      </c>
      <c r="BL300" s="36" t="e">
        <f t="shared" si="123"/>
        <v>#REF!</v>
      </c>
      <c r="BM300" s="36" t="e">
        <f t="shared" si="124"/>
        <v>#REF!</v>
      </c>
      <c r="BN300" s="36" t="e">
        <f t="shared" si="125"/>
        <v>#REF!</v>
      </c>
      <c r="BO300" s="36" t="e">
        <f t="shared" si="126"/>
        <v>#REF!</v>
      </c>
      <c r="BP300" s="36" t="e">
        <f t="shared" si="127"/>
        <v>#REF!</v>
      </c>
      <c r="BQ300" s="36" t="e">
        <f t="shared" si="128"/>
        <v>#REF!</v>
      </c>
      <c r="BR300" s="36" t="e">
        <f t="shared" si="129"/>
        <v>#REF!</v>
      </c>
      <c r="BS300" s="36" t="e">
        <f t="shared" si="130"/>
        <v>#REF!</v>
      </c>
      <c r="BT300" s="36" t="e">
        <f t="shared" si="131"/>
        <v>#REF!</v>
      </c>
      <c r="BU300" s="36" t="e">
        <f t="shared" si="132"/>
        <v>#REF!</v>
      </c>
      <c r="BV300" s="36" t="e">
        <f t="shared" si="133"/>
        <v>#REF!</v>
      </c>
      <c r="BW300" s="36" t="e">
        <f t="shared" si="134"/>
        <v>#REF!</v>
      </c>
      <c r="BX300" s="36" t="e">
        <f t="shared" si="135"/>
        <v>#REF!</v>
      </c>
    </row>
    <row r="301" spans="1:76" s="36" customFormat="1" ht="13.95" customHeight="1" thickBot="1">
      <c r="A301" s="90" t="s">
        <v>366</v>
      </c>
      <c r="B301" s="26">
        <v>1</v>
      </c>
      <c r="C301" s="61" t="s">
        <v>93</v>
      </c>
      <c r="D301" s="62" t="s">
        <v>111</v>
      </c>
      <c r="E301" s="62"/>
      <c r="F301" s="72"/>
      <c r="G301" s="72"/>
      <c r="H301" s="72"/>
      <c r="I301" s="72"/>
      <c r="J301" s="72"/>
      <c r="K301" s="72">
        <v>1</v>
      </c>
      <c r="L301" s="72"/>
      <c r="M301" s="65" t="e">
        <f>#REF!</f>
        <v>#REF!</v>
      </c>
      <c r="N301" s="65" t="e">
        <f>#REF!</f>
        <v>#REF!</v>
      </c>
      <c r="O301" s="65" t="e">
        <f>#REF!</f>
        <v>#REF!</v>
      </c>
      <c r="P301" s="65" t="e">
        <f>#REF!</f>
        <v>#REF!</v>
      </c>
      <c r="Q301" s="65" t="e">
        <f>#REF!</f>
        <v>#REF!</v>
      </c>
      <c r="R301" s="65" t="e">
        <f>#REF!</f>
        <v>#REF!</v>
      </c>
      <c r="S301" s="65" t="e">
        <f>#REF!</f>
        <v>#REF!</v>
      </c>
      <c r="T301" s="65" t="e">
        <f>#REF!</f>
        <v>#REF!</v>
      </c>
      <c r="U301" s="65" t="e">
        <f>#REF!</f>
        <v>#REF!</v>
      </c>
      <c r="V301" s="65" t="e">
        <f>#REF!</f>
        <v>#REF!</v>
      </c>
      <c r="W301" s="65" t="e">
        <f>#REF!</f>
        <v>#REF!</v>
      </c>
      <c r="X301" s="65" t="e">
        <f>#REF!</f>
        <v>#REF!</v>
      </c>
      <c r="Y301" s="65" t="e">
        <f>#REF!</f>
        <v>#REF!</v>
      </c>
      <c r="Z301" s="65" t="e">
        <f>#REF!</f>
        <v>#REF!</v>
      </c>
      <c r="AA301" s="65" t="e">
        <f>#REF!</f>
        <v>#REF!</v>
      </c>
      <c r="AB301" s="65" t="e">
        <f>#REF!</f>
        <v>#REF!</v>
      </c>
      <c r="AC301" s="87">
        <v>52.5</v>
      </c>
      <c r="AD301" s="106" t="e">
        <f t="shared" si="139"/>
        <v>#REF!</v>
      </c>
      <c r="AE301" s="77">
        <v>3.92</v>
      </c>
      <c r="AF301" s="78">
        <v>4.378333333333333</v>
      </c>
      <c r="AG301" s="89" t="e">
        <f t="shared" si="140"/>
        <v>#REF!</v>
      </c>
      <c r="AH301" s="36" t="e">
        <f t="shared" si="141"/>
        <v>#REF!</v>
      </c>
      <c r="AI301" s="36">
        <f>VLOOKUP(A301,'base vis'!C:I,7,0)</f>
        <v>0</v>
      </c>
      <c r="AJ301" s="36">
        <f>VLOOKUP($A301,'base vis'!C:J,8,0)</f>
        <v>0</v>
      </c>
      <c r="AK301" s="36">
        <f>VLOOKUP($A301,'base vis'!C:K,9,0)</f>
        <v>0</v>
      </c>
      <c r="AL301" s="36">
        <f>VLOOKUP($A301,'base vis'!C:L,10,0)</f>
        <v>0</v>
      </c>
      <c r="AM301" s="36">
        <f>VLOOKUP($A301,'base vis'!C:M,11,0)</f>
        <v>0</v>
      </c>
      <c r="AN301" s="36">
        <f>VLOOKUP($A301,'base vis'!C:N,12,0)</f>
        <v>0</v>
      </c>
      <c r="AO301" s="36">
        <f>VLOOKUP($A301,'base vis'!C:O,13,0)</f>
        <v>0</v>
      </c>
      <c r="AP301" s="36">
        <f>VLOOKUP($A301,'base vis'!C:P,14,0)</f>
        <v>0</v>
      </c>
      <c r="AQ301" s="36">
        <f>VLOOKUP($A301,'base vis'!C:Q,15,0)</f>
        <v>1</v>
      </c>
      <c r="AR301" s="36">
        <f>VLOOKUP($A301,'base vis'!C:R,16,0)</f>
        <v>0</v>
      </c>
      <c r="AS301" s="36">
        <f>VLOOKUP($A301,'base vis'!C:S,17,0)</f>
        <v>0</v>
      </c>
      <c r="AT301" s="36">
        <f>VLOOKUP($A301,'base vis'!C:T,18,0)</f>
        <v>0</v>
      </c>
      <c r="AU301" s="36">
        <f>VLOOKUP($A301,'base vis'!C:U,19,0)</f>
        <v>0</v>
      </c>
      <c r="AV301" s="36">
        <f>VLOOKUP($A301,'base vis'!C:V,20,0)</f>
        <v>0</v>
      </c>
      <c r="AW301" s="36">
        <f>VLOOKUP($A301,'base vis'!C:W,21,0)</f>
        <v>0</v>
      </c>
      <c r="AX301" s="36">
        <f>VLOOKUP($A301,'base vis'!C:X,22,0)</f>
        <v>0</v>
      </c>
      <c r="AY301" s="36">
        <f>VLOOKUP($A301,'base vis'!C:Y,23,0)</f>
        <v>0</v>
      </c>
      <c r="AZ301" s="36">
        <f>VLOOKUP($A301,'base vis'!C:E,3,0)</f>
        <v>2</v>
      </c>
      <c r="BA301" s="36">
        <f>VLOOKUP($A301,'base vis'!C:F,4,0)</f>
        <v>1</v>
      </c>
      <c r="BB301" s="36">
        <f>VLOOKUP($A301,'base vis'!C:G,5,0)</f>
        <v>2</v>
      </c>
      <c r="BC301" s="36">
        <f>VLOOKUP($A301,'base vis'!C:H,6,0)</f>
        <v>0</v>
      </c>
      <c r="BD301" s="36" t="e">
        <f t="shared" si="142"/>
        <v>#REF!</v>
      </c>
      <c r="BE301" s="36" t="e">
        <f t="shared" si="116"/>
        <v>#REF!</v>
      </c>
      <c r="BF301" s="36" t="e">
        <f t="shared" si="117"/>
        <v>#REF!</v>
      </c>
      <c r="BG301" s="36" t="e">
        <f t="shared" si="118"/>
        <v>#REF!</v>
      </c>
      <c r="BH301" s="36" t="e">
        <f t="shared" si="119"/>
        <v>#REF!</v>
      </c>
      <c r="BI301" s="36" t="e">
        <f t="shared" si="120"/>
        <v>#REF!</v>
      </c>
      <c r="BJ301" s="36" t="e">
        <f t="shared" si="121"/>
        <v>#REF!</v>
      </c>
      <c r="BK301" s="36" t="e">
        <f t="shared" si="122"/>
        <v>#REF!</v>
      </c>
      <c r="BL301" s="36" t="e">
        <f t="shared" si="123"/>
        <v>#REF!</v>
      </c>
      <c r="BM301" s="36" t="e">
        <f t="shared" si="124"/>
        <v>#REF!</v>
      </c>
      <c r="BN301" s="36" t="e">
        <f t="shared" si="125"/>
        <v>#REF!</v>
      </c>
      <c r="BO301" s="36" t="e">
        <f t="shared" si="126"/>
        <v>#REF!</v>
      </c>
      <c r="BP301" s="36" t="e">
        <f t="shared" si="127"/>
        <v>#REF!</v>
      </c>
      <c r="BQ301" s="36" t="e">
        <f t="shared" si="128"/>
        <v>#REF!</v>
      </c>
      <c r="BR301" s="36" t="e">
        <f t="shared" si="129"/>
        <v>#REF!</v>
      </c>
      <c r="BS301" s="36" t="e">
        <f t="shared" si="130"/>
        <v>#REF!</v>
      </c>
      <c r="BT301" s="36" t="e">
        <f t="shared" si="131"/>
        <v>#REF!</v>
      </c>
      <c r="BU301" s="36" t="e">
        <f t="shared" si="132"/>
        <v>#REF!</v>
      </c>
      <c r="BV301" s="36" t="e">
        <f t="shared" si="133"/>
        <v>#REF!</v>
      </c>
      <c r="BW301" s="36" t="e">
        <f t="shared" si="134"/>
        <v>#REF!</v>
      </c>
      <c r="BX301" s="36" t="e">
        <f t="shared" si="135"/>
        <v>#REF!</v>
      </c>
    </row>
    <row r="302" spans="1:76" s="36" customFormat="1" ht="13.95" customHeight="1" thickBot="1">
      <c r="A302" s="90" t="s">
        <v>1436</v>
      </c>
      <c r="B302" s="26">
        <v>1</v>
      </c>
      <c r="C302" s="61" t="s">
        <v>93</v>
      </c>
      <c r="D302" s="62" t="s">
        <v>111</v>
      </c>
      <c r="E302" s="62"/>
      <c r="F302" s="72"/>
      <c r="G302" s="72"/>
      <c r="H302" s="72"/>
      <c r="I302" s="72"/>
      <c r="J302" s="72"/>
      <c r="K302" s="72">
        <v>1</v>
      </c>
      <c r="L302" s="72"/>
      <c r="M302" s="65" t="e">
        <f>#REF!</f>
        <v>#REF!</v>
      </c>
      <c r="N302" s="65" t="e">
        <f>#REF!</f>
        <v>#REF!</v>
      </c>
      <c r="O302" s="65" t="e">
        <f>#REF!</f>
        <v>#REF!</v>
      </c>
      <c r="P302" s="65" t="e">
        <f>#REF!</f>
        <v>#REF!</v>
      </c>
      <c r="Q302" s="65" t="e">
        <f>#REF!</f>
        <v>#REF!</v>
      </c>
      <c r="R302" s="65" t="e">
        <f>#REF!</f>
        <v>#REF!</v>
      </c>
      <c r="S302" s="65" t="e">
        <f>#REF!</f>
        <v>#REF!</v>
      </c>
      <c r="T302" s="65" t="e">
        <f>#REF!</f>
        <v>#REF!</v>
      </c>
      <c r="U302" s="65" t="e">
        <f>#REF!</f>
        <v>#REF!</v>
      </c>
      <c r="V302" s="65" t="e">
        <f>#REF!</f>
        <v>#REF!</v>
      </c>
      <c r="W302" s="65" t="e">
        <f>#REF!</f>
        <v>#REF!</v>
      </c>
      <c r="X302" s="65" t="e">
        <f>#REF!</f>
        <v>#REF!</v>
      </c>
      <c r="Y302" s="65" t="e">
        <f>#REF!</f>
        <v>#REF!</v>
      </c>
      <c r="Z302" s="65" t="e">
        <f>#REF!</f>
        <v>#REF!</v>
      </c>
      <c r="AA302" s="65" t="e">
        <f>#REF!</f>
        <v>#REF!</v>
      </c>
      <c r="AB302" s="65" t="e">
        <f>#REF!</f>
        <v>#REF!</v>
      </c>
      <c r="AC302" s="87">
        <v>52.5</v>
      </c>
      <c r="AD302" s="106" t="e">
        <f t="shared" si="139"/>
        <v>#REF!</v>
      </c>
      <c r="AE302" s="77">
        <v>3.9</v>
      </c>
      <c r="AF302" s="78">
        <v>4.3583333333333325</v>
      </c>
      <c r="AG302" s="89" t="e">
        <f t="shared" si="140"/>
        <v>#REF!</v>
      </c>
      <c r="AH302" s="36" t="e">
        <f t="shared" si="141"/>
        <v>#REF!</v>
      </c>
      <c r="AI302" s="36">
        <f>VLOOKUP(A302,'base vis'!C:I,7,0)</f>
        <v>0</v>
      </c>
      <c r="AJ302" s="36">
        <f>VLOOKUP($A302,'base vis'!C:J,8,0)</f>
        <v>0</v>
      </c>
      <c r="AK302" s="36">
        <f>VLOOKUP($A302,'base vis'!C:K,9,0)</f>
        <v>0</v>
      </c>
      <c r="AL302" s="36">
        <f>VLOOKUP($A302,'base vis'!C:L,10,0)</f>
        <v>0</v>
      </c>
      <c r="AM302" s="36">
        <f>VLOOKUP($A302,'base vis'!C:M,11,0)</f>
        <v>0</v>
      </c>
      <c r="AN302" s="36">
        <f>VLOOKUP($A302,'base vis'!C:N,12,0)</f>
        <v>0</v>
      </c>
      <c r="AO302" s="36">
        <f>VLOOKUP($A302,'base vis'!C:O,13,0)</f>
        <v>0</v>
      </c>
      <c r="AP302" s="36">
        <f>VLOOKUP($A302,'base vis'!C:P,14,0)</f>
        <v>0</v>
      </c>
      <c r="AQ302" s="36">
        <f>VLOOKUP($A302,'base vis'!C:Q,15,0)</f>
        <v>1</v>
      </c>
      <c r="AR302" s="36">
        <f>VLOOKUP($A302,'base vis'!C:R,16,0)</f>
        <v>0</v>
      </c>
      <c r="AS302" s="36">
        <f>VLOOKUP($A302,'base vis'!C:S,17,0)</f>
        <v>0</v>
      </c>
      <c r="AT302" s="36">
        <f>VLOOKUP($A302,'base vis'!C:T,18,0)</f>
        <v>0</v>
      </c>
      <c r="AU302" s="36">
        <f>VLOOKUP($A302,'base vis'!C:U,19,0)</f>
        <v>0</v>
      </c>
      <c r="AV302" s="36">
        <f>VLOOKUP($A302,'base vis'!C:V,20,0)</f>
        <v>0</v>
      </c>
      <c r="AW302" s="36">
        <f>VLOOKUP($A302,'base vis'!C:W,21,0)</f>
        <v>0</v>
      </c>
      <c r="AX302" s="36">
        <f>VLOOKUP($A302,'base vis'!C:X,22,0)</f>
        <v>0</v>
      </c>
      <c r="AY302" s="36">
        <f>VLOOKUP($A302,'base vis'!C:Y,23,0)</f>
        <v>0</v>
      </c>
      <c r="AZ302" s="36">
        <f>VLOOKUP($A302,'base vis'!C:E,3,0)</f>
        <v>3</v>
      </c>
      <c r="BA302" s="36">
        <f>VLOOKUP($A302,'base vis'!C:F,4,0)</f>
        <v>1</v>
      </c>
      <c r="BB302" s="36">
        <f>VLOOKUP($A302,'base vis'!C:G,5,0)</f>
        <v>2</v>
      </c>
      <c r="BC302" s="36">
        <f>VLOOKUP($A302,'base vis'!C:H,6,0)</f>
        <v>0</v>
      </c>
      <c r="BD302" s="36" t="e">
        <f t="shared" si="142"/>
        <v>#REF!</v>
      </c>
      <c r="BE302" s="36" t="e">
        <f t="shared" si="116"/>
        <v>#REF!</v>
      </c>
      <c r="BF302" s="36" t="e">
        <f t="shared" si="117"/>
        <v>#REF!</v>
      </c>
      <c r="BG302" s="36" t="e">
        <f t="shared" si="118"/>
        <v>#REF!</v>
      </c>
      <c r="BH302" s="36" t="e">
        <f t="shared" si="119"/>
        <v>#REF!</v>
      </c>
      <c r="BI302" s="36" t="e">
        <f t="shared" si="120"/>
        <v>#REF!</v>
      </c>
      <c r="BJ302" s="36" t="e">
        <f t="shared" si="121"/>
        <v>#REF!</v>
      </c>
      <c r="BK302" s="36" t="e">
        <f t="shared" si="122"/>
        <v>#REF!</v>
      </c>
      <c r="BL302" s="36" t="e">
        <f t="shared" si="123"/>
        <v>#REF!</v>
      </c>
      <c r="BM302" s="36" t="e">
        <f t="shared" si="124"/>
        <v>#REF!</v>
      </c>
      <c r="BN302" s="36" t="e">
        <f t="shared" si="125"/>
        <v>#REF!</v>
      </c>
      <c r="BO302" s="36" t="e">
        <f t="shared" si="126"/>
        <v>#REF!</v>
      </c>
      <c r="BP302" s="36" t="e">
        <f t="shared" si="127"/>
        <v>#REF!</v>
      </c>
      <c r="BQ302" s="36" t="e">
        <f t="shared" si="128"/>
        <v>#REF!</v>
      </c>
      <c r="BR302" s="36" t="e">
        <f t="shared" si="129"/>
        <v>#REF!</v>
      </c>
      <c r="BS302" s="36" t="e">
        <f t="shared" si="130"/>
        <v>#REF!</v>
      </c>
      <c r="BT302" s="36" t="e">
        <f t="shared" si="131"/>
        <v>#REF!</v>
      </c>
      <c r="BU302" s="36" t="e">
        <f t="shared" si="132"/>
        <v>#REF!</v>
      </c>
      <c r="BV302" s="36" t="e">
        <f t="shared" si="133"/>
        <v>#REF!</v>
      </c>
      <c r="BW302" s="36" t="e">
        <f t="shared" si="134"/>
        <v>#REF!</v>
      </c>
      <c r="BX302" s="36" t="e">
        <f t="shared" si="135"/>
        <v>#REF!</v>
      </c>
    </row>
    <row r="303" spans="1:76" s="21" customFormat="1" ht="42" thickBot="1">
      <c r="A303" s="107" t="s">
        <v>236</v>
      </c>
      <c r="B303" s="108" t="str">
        <f>B$106</f>
        <v>Nb of holds per set</v>
      </c>
      <c r="C303" s="108" t="s">
        <v>4</v>
      </c>
      <c r="D303" s="108" t="s">
        <v>5</v>
      </c>
      <c r="E303" s="108" t="s">
        <v>253</v>
      </c>
      <c r="F303" s="108" t="s">
        <v>88</v>
      </c>
      <c r="G303" s="108" t="s">
        <v>89</v>
      </c>
      <c r="H303" s="108" t="s">
        <v>90</v>
      </c>
      <c r="I303" s="108" t="s">
        <v>91</v>
      </c>
      <c r="J303" s="108" t="s">
        <v>92</v>
      </c>
      <c r="K303" s="108" t="s">
        <v>93</v>
      </c>
      <c r="L303" s="108" t="s">
        <v>94</v>
      </c>
      <c r="M303" s="109" t="s">
        <v>7</v>
      </c>
      <c r="N303" s="110" t="s">
        <v>8</v>
      </c>
      <c r="O303" s="111" t="s">
        <v>1459</v>
      </c>
      <c r="P303" s="111" t="s">
        <v>9</v>
      </c>
      <c r="Q303" s="112" t="s">
        <v>10</v>
      </c>
      <c r="R303" s="113" t="s">
        <v>11</v>
      </c>
      <c r="S303" s="114" t="s">
        <v>12</v>
      </c>
      <c r="T303" s="115" t="s">
        <v>1460</v>
      </c>
      <c r="U303" s="115" t="s">
        <v>13</v>
      </c>
      <c r="V303" s="116" t="s">
        <v>14</v>
      </c>
      <c r="W303" s="117" t="s">
        <v>15</v>
      </c>
      <c r="X303" s="118" t="s">
        <v>16</v>
      </c>
      <c r="Y303" s="119" t="s">
        <v>105</v>
      </c>
      <c r="Z303" s="120" t="s">
        <v>106</v>
      </c>
      <c r="AA303" s="121" t="s">
        <v>107</v>
      </c>
      <c r="AB303" s="122" t="s">
        <v>108</v>
      </c>
      <c r="AC303" s="123" t="s">
        <v>256</v>
      </c>
      <c r="AD303" s="84" t="s">
        <v>18</v>
      </c>
      <c r="AE303" s="85" t="s">
        <v>19</v>
      </c>
      <c r="AF303" s="85" t="s">
        <v>20</v>
      </c>
      <c r="AG303" s="85" t="s">
        <v>21</v>
      </c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>
        <f t="shared" si="142"/>
        <v>0</v>
      </c>
      <c r="BE303" s="36">
        <f t="shared" si="116"/>
        <v>0</v>
      </c>
      <c r="BF303" s="36">
        <f t="shared" si="117"/>
        <v>0</v>
      </c>
      <c r="BG303" s="36">
        <f t="shared" si="118"/>
        <v>0</v>
      </c>
      <c r="BH303" s="36">
        <f t="shared" si="119"/>
        <v>0</v>
      </c>
      <c r="BI303" s="36">
        <f t="shared" si="120"/>
        <v>0</v>
      </c>
      <c r="BJ303" s="36">
        <f t="shared" si="121"/>
        <v>0</v>
      </c>
      <c r="BK303" s="36">
        <f t="shared" si="122"/>
        <v>0</v>
      </c>
      <c r="BL303" s="36">
        <f t="shared" si="123"/>
        <v>0</v>
      </c>
      <c r="BM303" s="36">
        <f t="shared" si="124"/>
        <v>0</v>
      </c>
      <c r="BN303" s="36">
        <f t="shared" si="125"/>
        <v>0</v>
      </c>
      <c r="BO303" s="36">
        <f t="shared" si="126"/>
        <v>0</v>
      </c>
      <c r="BP303" s="36">
        <f t="shared" si="127"/>
        <v>0</v>
      </c>
      <c r="BQ303" s="36">
        <f t="shared" si="128"/>
        <v>0</v>
      </c>
      <c r="BR303" s="36">
        <f t="shared" si="129"/>
        <v>0</v>
      </c>
      <c r="BS303" s="36">
        <f t="shared" si="130"/>
        <v>0</v>
      </c>
      <c r="BT303" s="36">
        <f t="shared" si="131"/>
        <v>0</v>
      </c>
      <c r="BU303" s="36">
        <f t="shared" si="132"/>
        <v>0</v>
      </c>
      <c r="BV303" s="36">
        <f t="shared" si="133"/>
        <v>0</v>
      </c>
      <c r="BW303" s="36">
        <f t="shared" si="134"/>
        <v>0</v>
      </c>
      <c r="BX303" s="36">
        <f t="shared" si="135"/>
        <v>0</v>
      </c>
    </row>
    <row r="304" spans="1:76" s="36" customFormat="1" ht="13.95" customHeight="1" thickBot="1">
      <c r="A304" s="90" t="s">
        <v>368</v>
      </c>
      <c r="B304" s="26">
        <v>20</v>
      </c>
      <c r="C304" s="61" t="s">
        <v>89</v>
      </c>
      <c r="D304" s="62" t="s">
        <v>111</v>
      </c>
      <c r="E304" s="62"/>
      <c r="F304" s="72"/>
      <c r="G304" s="72">
        <v>20</v>
      </c>
      <c r="H304" s="72"/>
      <c r="I304" s="72"/>
      <c r="J304" s="72"/>
      <c r="K304" s="72"/>
      <c r="L304" s="72"/>
      <c r="M304" s="65" t="e">
        <f>#REF!</f>
        <v>#REF!</v>
      </c>
      <c r="N304" s="65" t="e">
        <f>#REF!</f>
        <v>#REF!</v>
      </c>
      <c r="O304" s="65" t="e">
        <f>#REF!</f>
        <v>#REF!</v>
      </c>
      <c r="P304" s="65" t="e">
        <f>#REF!</f>
        <v>#REF!</v>
      </c>
      <c r="Q304" s="65" t="e">
        <f>#REF!</f>
        <v>#REF!</v>
      </c>
      <c r="R304" s="65" t="e">
        <f>#REF!</f>
        <v>#REF!</v>
      </c>
      <c r="S304" s="65" t="e">
        <f>#REF!</f>
        <v>#REF!</v>
      </c>
      <c r="T304" s="65" t="e">
        <f>#REF!</f>
        <v>#REF!</v>
      </c>
      <c r="U304" s="65" t="e">
        <f>#REF!</f>
        <v>#REF!</v>
      </c>
      <c r="V304" s="65" t="e">
        <f>#REF!</f>
        <v>#REF!</v>
      </c>
      <c r="W304" s="65" t="e">
        <f>#REF!</f>
        <v>#REF!</v>
      </c>
      <c r="X304" s="65" t="e">
        <f>#REF!</f>
        <v>#REF!</v>
      </c>
      <c r="Y304" s="65" t="e">
        <f>#REF!</f>
        <v>#REF!</v>
      </c>
      <c r="Z304" s="65" t="e">
        <f>#REF!</f>
        <v>#REF!</v>
      </c>
      <c r="AA304" s="65" t="e">
        <f>#REF!</f>
        <v>#REF!</v>
      </c>
      <c r="AB304" s="65" t="e">
        <f>#REF!</f>
        <v>#REF!</v>
      </c>
      <c r="AC304" s="87">
        <v>62.5</v>
      </c>
      <c r="AD304" s="106" t="e">
        <f t="shared" ref="AD304:AD332" si="143">(M304*$AC304)+(N304*$AC304)+(P304*$AC304)+(Q304*$AC304)+(R304*$AC304)+(S304*$AC304)+(U304*$AC304)+(V304*$AC304)+(W304*$AC304)+(X304*$AC304)</f>
        <v>#REF!</v>
      </c>
      <c r="AE304" s="77">
        <v>1.68</v>
      </c>
      <c r="AF304" s="78">
        <v>1.9330000000000001</v>
      </c>
      <c r="AG304" s="89" t="e">
        <f t="shared" ref="AG304:AG332" si="144">(M304*$B304)+(N304*$B304)+(P304*$B304)+(Q304*$B304)+(R304*$B304)+(S304*$B304)+(U304*$B304)+(V304*$B304)+(W304*$B304)+(X304*$B304)</f>
        <v>#REF!</v>
      </c>
      <c r="AH304" s="36" t="e">
        <f t="shared" ref="AH304:AH332" si="145">SUM(M304:AB304)</f>
        <v>#REF!</v>
      </c>
      <c r="AI304" s="36">
        <f>VLOOKUP(A304,'base vis'!C:I,7,0)</f>
        <v>0</v>
      </c>
      <c r="AJ304" s="36">
        <f>VLOOKUP($A304,'base vis'!C:J,8,0)</f>
        <v>6</v>
      </c>
      <c r="AK304" s="36">
        <f>VLOOKUP($A304,'base vis'!C:K,9,0)</f>
        <v>14</v>
      </c>
      <c r="AL304" s="36">
        <f>VLOOKUP($A304,'base vis'!C:L,10,0)</f>
        <v>0</v>
      </c>
      <c r="AM304" s="36">
        <f>VLOOKUP($A304,'base vis'!C:M,11,0)</f>
        <v>0</v>
      </c>
      <c r="AN304" s="36">
        <f>VLOOKUP($A304,'base vis'!C:N,12,0)</f>
        <v>0</v>
      </c>
      <c r="AO304" s="36">
        <f>VLOOKUP($A304,'base vis'!C:O,13,0)</f>
        <v>0</v>
      </c>
      <c r="AP304" s="36">
        <f>VLOOKUP($A304,'base vis'!C:P,14,0)</f>
        <v>0</v>
      </c>
      <c r="AQ304" s="36">
        <f>VLOOKUP($A304,'base vis'!C:Q,15,0)</f>
        <v>0</v>
      </c>
      <c r="AR304" s="36">
        <f>VLOOKUP($A304,'base vis'!C:R,16,0)</f>
        <v>0</v>
      </c>
      <c r="AS304" s="36">
        <f>VLOOKUP($A304,'base vis'!C:S,17,0)</f>
        <v>0</v>
      </c>
      <c r="AT304" s="36">
        <f>VLOOKUP($A304,'base vis'!C:T,18,0)</f>
        <v>0</v>
      </c>
      <c r="AU304" s="36">
        <f>VLOOKUP($A304,'base vis'!C:U,19,0)</f>
        <v>0</v>
      </c>
      <c r="AV304" s="36">
        <f>VLOOKUP($A304,'base vis'!C:V,20,0)</f>
        <v>0</v>
      </c>
      <c r="AW304" s="36">
        <f>VLOOKUP($A304,'base vis'!C:W,21,0)</f>
        <v>0</v>
      </c>
      <c r="AX304" s="36">
        <f>VLOOKUP($A304,'base vis'!C:X,22,0)</f>
        <v>0</v>
      </c>
      <c r="AY304" s="36">
        <f>VLOOKUP($A304,'base vis'!C:Y,23,0)</f>
        <v>0</v>
      </c>
      <c r="AZ304" s="36">
        <f>VLOOKUP($A304,'base vis'!C:E,3,0)</f>
        <v>0</v>
      </c>
      <c r="BA304" s="36">
        <f>VLOOKUP($A304,'base vis'!C:F,4,0)</f>
        <v>0</v>
      </c>
      <c r="BB304" s="36">
        <f>VLOOKUP($A304,'base vis'!C:G,5,0)</f>
        <v>0</v>
      </c>
      <c r="BC304" s="36">
        <f>VLOOKUP($A304,'base vis'!C:H,6,0)</f>
        <v>0</v>
      </c>
      <c r="BD304" s="36" t="e">
        <f t="shared" si="142"/>
        <v>#REF!</v>
      </c>
      <c r="BE304" s="36" t="e">
        <f t="shared" si="116"/>
        <v>#REF!</v>
      </c>
      <c r="BF304" s="36" t="e">
        <f t="shared" si="117"/>
        <v>#REF!</v>
      </c>
      <c r="BG304" s="36" t="e">
        <f t="shared" si="118"/>
        <v>#REF!</v>
      </c>
      <c r="BH304" s="36" t="e">
        <f t="shared" si="119"/>
        <v>#REF!</v>
      </c>
      <c r="BI304" s="36" t="e">
        <f t="shared" si="120"/>
        <v>#REF!</v>
      </c>
      <c r="BJ304" s="36" t="e">
        <f t="shared" si="121"/>
        <v>#REF!</v>
      </c>
      <c r="BK304" s="36" t="e">
        <f t="shared" si="122"/>
        <v>#REF!</v>
      </c>
      <c r="BL304" s="36" t="e">
        <f t="shared" si="123"/>
        <v>#REF!</v>
      </c>
      <c r="BM304" s="36" t="e">
        <f t="shared" si="124"/>
        <v>#REF!</v>
      </c>
      <c r="BN304" s="36" t="e">
        <f t="shared" si="125"/>
        <v>#REF!</v>
      </c>
      <c r="BO304" s="36" t="e">
        <f t="shared" si="126"/>
        <v>#REF!</v>
      </c>
      <c r="BP304" s="36" t="e">
        <f t="shared" si="127"/>
        <v>#REF!</v>
      </c>
      <c r="BQ304" s="36" t="e">
        <f t="shared" si="128"/>
        <v>#REF!</v>
      </c>
      <c r="BR304" s="36" t="e">
        <f t="shared" si="129"/>
        <v>#REF!</v>
      </c>
      <c r="BS304" s="36" t="e">
        <f t="shared" si="130"/>
        <v>#REF!</v>
      </c>
      <c r="BT304" s="36" t="e">
        <f t="shared" si="131"/>
        <v>#REF!</v>
      </c>
      <c r="BU304" s="36" t="e">
        <f t="shared" si="132"/>
        <v>#REF!</v>
      </c>
      <c r="BV304" s="36" t="e">
        <f t="shared" si="133"/>
        <v>#REF!</v>
      </c>
      <c r="BW304" s="36" t="e">
        <f t="shared" si="134"/>
        <v>#REF!</v>
      </c>
      <c r="BX304" s="36" t="e">
        <f t="shared" si="135"/>
        <v>#REF!</v>
      </c>
    </row>
    <row r="305" spans="1:76" s="36" customFormat="1" ht="13.95" customHeight="1" thickBot="1">
      <c r="A305" s="90" t="s">
        <v>369</v>
      </c>
      <c r="B305" s="26">
        <v>10</v>
      </c>
      <c r="C305" s="61" t="s">
        <v>90</v>
      </c>
      <c r="D305" s="62" t="s">
        <v>111</v>
      </c>
      <c r="E305" s="62"/>
      <c r="F305" s="72"/>
      <c r="G305" s="72"/>
      <c r="H305" s="72">
        <v>10</v>
      </c>
      <c r="I305" s="72"/>
      <c r="J305" s="72"/>
      <c r="K305" s="72"/>
      <c r="L305" s="72"/>
      <c r="M305" s="65" t="e">
        <f>#REF!</f>
        <v>#REF!</v>
      </c>
      <c r="N305" s="65" t="e">
        <f>#REF!</f>
        <v>#REF!</v>
      </c>
      <c r="O305" s="65" t="e">
        <f>#REF!</f>
        <v>#REF!</v>
      </c>
      <c r="P305" s="65" t="e">
        <f>#REF!</f>
        <v>#REF!</v>
      </c>
      <c r="Q305" s="65" t="e">
        <f>#REF!</f>
        <v>#REF!</v>
      </c>
      <c r="R305" s="65" t="e">
        <f>#REF!</f>
        <v>#REF!</v>
      </c>
      <c r="S305" s="65" t="e">
        <f>#REF!</f>
        <v>#REF!</v>
      </c>
      <c r="T305" s="65" t="e">
        <f>#REF!</f>
        <v>#REF!</v>
      </c>
      <c r="U305" s="65" t="e">
        <f>#REF!</f>
        <v>#REF!</v>
      </c>
      <c r="V305" s="65" t="e">
        <f>#REF!</f>
        <v>#REF!</v>
      </c>
      <c r="W305" s="65" t="e">
        <f>#REF!</f>
        <v>#REF!</v>
      </c>
      <c r="X305" s="65" t="e">
        <f>#REF!</f>
        <v>#REF!</v>
      </c>
      <c r="Y305" s="65" t="e">
        <f>#REF!</f>
        <v>#REF!</v>
      </c>
      <c r="Z305" s="65" t="e">
        <f>#REF!</f>
        <v>#REF!</v>
      </c>
      <c r="AA305" s="65" t="e">
        <f>#REF!</f>
        <v>#REF!</v>
      </c>
      <c r="AB305" s="65" t="e">
        <f>#REF!</f>
        <v>#REF!</v>
      </c>
      <c r="AC305" s="87">
        <v>67.5</v>
      </c>
      <c r="AD305" s="106" t="e">
        <f t="shared" si="143"/>
        <v>#REF!</v>
      </c>
      <c r="AE305" s="77">
        <v>2.46</v>
      </c>
      <c r="AF305" s="78">
        <v>2.7349999999999999</v>
      </c>
      <c r="AG305" s="89" t="e">
        <f t="shared" si="144"/>
        <v>#REF!</v>
      </c>
      <c r="AH305" s="36" t="e">
        <f t="shared" si="145"/>
        <v>#REF!</v>
      </c>
      <c r="AI305" s="36">
        <f>VLOOKUP(A305,'base vis'!C:I,7,0)</f>
        <v>0</v>
      </c>
      <c r="AJ305" s="36">
        <f>VLOOKUP($A305,'base vis'!C:J,8,0)</f>
        <v>0</v>
      </c>
      <c r="AK305" s="36">
        <f>VLOOKUP($A305,'base vis'!C:K,9,0)</f>
        <v>5</v>
      </c>
      <c r="AL305" s="36">
        <f>VLOOKUP($A305,'base vis'!C:L,10,0)</f>
        <v>5</v>
      </c>
      <c r="AM305" s="36">
        <f>VLOOKUP($A305,'base vis'!C:M,11,0)</f>
        <v>0</v>
      </c>
      <c r="AN305" s="36">
        <f>VLOOKUP($A305,'base vis'!C:N,12,0)</f>
        <v>0</v>
      </c>
      <c r="AO305" s="36">
        <f>VLOOKUP($A305,'base vis'!C:O,13,0)</f>
        <v>0</v>
      </c>
      <c r="AP305" s="36">
        <f>VLOOKUP($A305,'base vis'!C:P,14,0)</f>
        <v>0</v>
      </c>
      <c r="AQ305" s="36">
        <f>VLOOKUP($A305,'base vis'!C:Q,15,0)</f>
        <v>0</v>
      </c>
      <c r="AR305" s="36">
        <f>VLOOKUP($A305,'base vis'!C:R,16,0)</f>
        <v>0</v>
      </c>
      <c r="AS305" s="36">
        <f>VLOOKUP($A305,'base vis'!C:S,17,0)</f>
        <v>0</v>
      </c>
      <c r="AT305" s="36">
        <f>VLOOKUP($A305,'base vis'!C:T,18,0)</f>
        <v>0</v>
      </c>
      <c r="AU305" s="36">
        <f>VLOOKUP($A305,'base vis'!C:U,19,0)</f>
        <v>0</v>
      </c>
      <c r="AV305" s="36">
        <f>VLOOKUP($A305,'base vis'!C:V,20,0)</f>
        <v>0</v>
      </c>
      <c r="AW305" s="36">
        <f>VLOOKUP($A305,'base vis'!C:W,21,0)</f>
        <v>0</v>
      </c>
      <c r="AX305" s="36">
        <f>VLOOKUP($A305,'base vis'!C:X,22,0)</f>
        <v>0</v>
      </c>
      <c r="AY305" s="36">
        <f>VLOOKUP($A305,'base vis'!C:Y,23,0)</f>
        <v>0</v>
      </c>
      <c r="AZ305" s="36">
        <f>VLOOKUP($A305,'base vis'!C:E,3,0)</f>
        <v>0</v>
      </c>
      <c r="BA305" s="36">
        <f>VLOOKUP($A305,'base vis'!C:F,4,0)</f>
        <v>10</v>
      </c>
      <c r="BB305" s="36">
        <f>VLOOKUP($A305,'base vis'!C:G,5,0)</f>
        <v>0</v>
      </c>
      <c r="BC305" s="36">
        <f>VLOOKUP($A305,'base vis'!C:H,6,0)</f>
        <v>0</v>
      </c>
      <c r="BD305" s="36" t="e">
        <f t="shared" si="142"/>
        <v>#REF!</v>
      </c>
      <c r="BE305" s="36" t="e">
        <f t="shared" si="116"/>
        <v>#REF!</v>
      </c>
      <c r="BF305" s="36" t="e">
        <f t="shared" si="117"/>
        <v>#REF!</v>
      </c>
      <c r="BG305" s="36" t="e">
        <f t="shared" si="118"/>
        <v>#REF!</v>
      </c>
      <c r="BH305" s="36" t="e">
        <f t="shared" si="119"/>
        <v>#REF!</v>
      </c>
      <c r="BI305" s="36" t="e">
        <f t="shared" si="120"/>
        <v>#REF!</v>
      </c>
      <c r="BJ305" s="36" t="e">
        <f t="shared" si="121"/>
        <v>#REF!</v>
      </c>
      <c r="BK305" s="36" t="e">
        <f t="shared" si="122"/>
        <v>#REF!</v>
      </c>
      <c r="BL305" s="36" t="e">
        <f t="shared" si="123"/>
        <v>#REF!</v>
      </c>
      <c r="BM305" s="36" t="e">
        <f t="shared" si="124"/>
        <v>#REF!</v>
      </c>
      <c r="BN305" s="36" t="e">
        <f t="shared" si="125"/>
        <v>#REF!</v>
      </c>
      <c r="BO305" s="36" t="e">
        <f t="shared" si="126"/>
        <v>#REF!</v>
      </c>
      <c r="BP305" s="36" t="e">
        <f t="shared" si="127"/>
        <v>#REF!</v>
      </c>
      <c r="BQ305" s="36" t="e">
        <f t="shared" si="128"/>
        <v>#REF!</v>
      </c>
      <c r="BR305" s="36" t="e">
        <f t="shared" si="129"/>
        <v>#REF!</v>
      </c>
      <c r="BS305" s="36" t="e">
        <f t="shared" si="130"/>
        <v>#REF!</v>
      </c>
      <c r="BT305" s="36" t="e">
        <f t="shared" si="131"/>
        <v>#REF!</v>
      </c>
      <c r="BU305" s="36" t="e">
        <f t="shared" si="132"/>
        <v>#REF!</v>
      </c>
      <c r="BV305" s="36" t="e">
        <f t="shared" si="133"/>
        <v>#REF!</v>
      </c>
      <c r="BW305" s="36" t="e">
        <f t="shared" si="134"/>
        <v>#REF!</v>
      </c>
      <c r="BX305" s="36" t="e">
        <f t="shared" si="135"/>
        <v>#REF!</v>
      </c>
    </row>
    <row r="306" spans="1:76" s="36" customFormat="1" ht="13.95" customHeight="1" thickBot="1">
      <c r="A306" s="90" t="s">
        <v>370</v>
      </c>
      <c r="B306" s="26">
        <v>10</v>
      </c>
      <c r="C306" s="61" t="s">
        <v>90</v>
      </c>
      <c r="D306" s="62" t="s">
        <v>111</v>
      </c>
      <c r="E306" s="62"/>
      <c r="F306" s="72"/>
      <c r="G306" s="72"/>
      <c r="H306" s="72">
        <v>10</v>
      </c>
      <c r="I306" s="72"/>
      <c r="J306" s="72"/>
      <c r="K306" s="72"/>
      <c r="L306" s="72"/>
      <c r="M306" s="65" t="e">
        <f>#REF!</f>
        <v>#REF!</v>
      </c>
      <c r="N306" s="65" t="e">
        <f>#REF!</f>
        <v>#REF!</v>
      </c>
      <c r="O306" s="65" t="e">
        <f>#REF!</f>
        <v>#REF!</v>
      </c>
      <c r="P306" s="65" t="e">
        <f>#REF!</f>
        <v>#REF!</v>
      </c>
      <c r="Q306" s="65" t="e">
        <f>#REF!</f>
        <v>#REF!</v>
      </c>
      <c r="R306" s="65" t="e">
        <f>#REF!</f>
        <v>#REF!</v>
      </c>
      <c r="S306" s="65" t="e">
        <f>#REF!</f>
        <v>#REF!</v>
      </c>
      <c r="T306" s="65" t="e">
        <f>#REF!</f>
        <v>#REF!</v>
      </c>
      <c r="U306" s="65" t="e">
        <f>#REF!</f>
        <v>#REF!</v>
      </c>
      <c r="V306" s="65" t="e">
        <f>#REF!</f>
        <v>#REF!</v>
      </c>
      <c r="W306" s="65" t="e">
        <f>#REF!</f>
        <v>#REF!</v>
      </c>
      <c r="X306" s="65" t="e">
        <f>#REF!</f>
        <v>#REF!</v>
      </c>
      <c r="Y306" s="65" t="e">
        <f>#REF!</f>
        <v>#REF!</v>
      </c>
      <c r="Z306" s="65" t="e">
        <f>#REF!</f>
        <v>#REF!</v>
      </c>
      <c r="AA306" s="65" t="e">
        <f>#REF!</f>
        <v>#REF!</v>
      </c>
      <c r="AB306" s="65" t="e">
        <f>#REF!</f>
        <v>#REF!</v>
      </c>
      <c r="AC306" s="87">
        <v>67.5</v>
      </c>
      <c r="AD306" s="106" t="e">
        <f t="shared" si="143"/>
        <v>#REF!</v>
      </c>
      <c r="AE306" s="77">
        <v>2.46</v>
      </c>
      <c r="AF306" s="78">
        <v>2.7349999999999999</v>
      </c>
      <c r="AG306" s="89" t="e">
        <f t="shared" si="144"/>
        <v>#REF!</v>
      </c>
      <c r="AH306" s="36" t="e">
        <f t="shared" si="145"/>
        <v>#REF!</v>
      </c>
      <c r="AI306" s="36">
        <f>VLOOKUP(A306,'base vis'!C:I,7,0)</f>
        <v>0</v>
      </c>
      <c r="AJ306" s="36">
        <f>VLOOKUP($A306,'base vis'!C:J,8,0)</f>
        <v>0</v>
      </c>
      <c r="AK306" s="36">
        <f>VLOOKUP($A306,'base vis'!C:K,9,0)</f>
        <v>9</v>
      </c>
      <c r="AL306" s="36">
        <f>VLOOKUP($A306,'base vis'!C:L,10,0)</f>
        <v>1</v>
      </c>
      <c r="AM306" s="36">
        <f>VLOOKUP($A306,'base vis'!C:M,11,0)</f>
        <v>0</v>
      </c>
      <c r="AN306" s="36">
        <f>VLOOKUP($A306,'base vis'!C:N,12,0)</f>
        <v>0</v>
      </c>
      <c r="AO306" s="36">
        <f>VLOOKUP($A306,'base vis'!C:O,13,0)</f>
        <v>0</v>
      </c>
      <c r="AP306" s="36">
        <f>VLOOKUP($A306,'base vis'!C:P,14,0)</f>
        <v>0</v>
      </c>
      <c r="AQ306" s="36">
        <f>VLOOKUP($A306,'base vis'!C:Q,15,0)</f>
        <v>0</v>
      </c>
      <c r="AR306" s="36">
        <f>VLOOKUP($A306,'base vis'!C:R,16,0)</f>
        <v>0</v>
      </c>
      <c r="AS306" s="36">
        <f>VLOOKUP($A306,'base vis'!C:S,17,0)</f>
        <v>0</v>
      </c>
      <c r="AT306" s="36">
        <f>VLOOKUP($A306,'base vis'!C:T,18,0)</f>
        <v>0</v>
      </c>
      <c r="AU306" s="36">
        <f>VLOOKUP($A306,'base vis'!C:U,19,0)</f>
        <v>0</v>
      </c>
      <c r="AV306" s="36">
        <f>VLOOKUP($A306,'base vis'!C:V,20,0)</f>
        <v>0</v>
      </c>
      <c r="AW306" s="36">
        <f>VLOOKUP($A306,'base vis'!C:W,21,0)</f>
        <v>0</v>
      </c>
      <c r="AX306" s="36">
        <f>VLOOKUP($A306,'base vis'!C:X,22,0)</f>
        <v>0</v>
      </c>
      <c r="AY306" s="36">
        <f>VLOOKUP($A306,'base vis'!C:Y,23,0)</f>
        <v>0</v>
      </c>
      <c r="AZ306" s="36">
        <f>VLOOKUP($A306,'base vis'!C:E,3,0)</f>
        <v>0</v>
      </c>
      <c r="BA306" s="36">
        <f>VLOOKUP($A306,'base vis'!C:F,4,0)</f>
        <v>10</v>
      </c>
      <c r="BB306" s="36">
        <f>VLOOKUP($A306,'base vis'!C:G,5,0)</f>
        <v>0</v>
      </c>
      <c r="BC306" s="36">
        <f>VLOOKUP($A306,'base vis'!C:H,6,0)</f>
        <v>0</v>
      </c>
      <c r="BD306" s="36" t="e">
        <f t="shared" si="142"/>
        <v>#REF!</v>
      </c>
      <c r="BE306" s="36" t="e">
        <f t="shared" si="116"/>
        <v>#REF!</v>
      </c>
      <c r="BF306" s="36" t="e">
        <f t="shared" si="117"/>
        <v>#REF!</v>
      </c>
      <c r="BG306" s="36" t="e">
        <f t="shared" si="118"/>
        <v>#REF!</v>
      </c>
      <c r="BH306" s="36" t="e">
        <f t="shared" si="119"/>
        <v>#REF!</v>
      </c>
      <c r="BI306" s="36" t="e">
        <f t="shared" si="120"/>
        <v>#REF!</v>
      </c>
      <c r="BJ306" s="36" t="e">
        <f t="shared" si="121"/>
        <v>#REF!</v>
      </c>
      <c r="BK306" s="36" t="e">
        <f t="shared" si="122"/>
        <v>#REF!</v>
      </c>
      <c r="BL306" s="36" t="e">
        <f t="shared" si="123"/>
        <v>#REF!</v>
      </c>
      <c r="BM306" s="36" t="e">
        <f t="shared" si="124"/>
        <v>#REF!</v>
      </c>
      <c r="BN306" s="36" t="e">
        <f t="shared" si="125"/>
        <v>#REF!</v>
      </c>
      <c r="BO306" s="36" t="e">
        <f t="shared" si="126"/>
        <v>#REF!</v>
      </c>
      <c r="BP306" s="36" t="e">
        <f t="shared" si="127"/>
        <v>#REF!</v>
      </c>
      <c r="BQ306" s="36" t="e">
        <f t="shared" si="128"/>
        <v>#REF!</v>
      </c>
      <c r="BR306" s="36" t="e">
        <f t="shared" si="129"/>
        <v>#REF!</v>
      </c>
      <c r="BS306" s="36" t="e">
        <f t="shared" si="130"/>
        <v>#REF!</v>
      </c>
      <c r="BT306" s="36" t="e">
        <f t="shared" si="131"/>
        <v>#REF!</v>
      </c>
      <c r="BU306" s="36" t="e">
        <f t="shared" si="132"/>
        <v>#REF!</v>
      </c>
      <c r="BV306" s="36" t="e">
        <f t="shared" si="133"/>
        <v>#REF!</v>
      </c>
      <c r="BW306" s="36" t="e">
        <f t="shared" si="134"/>
        <v>#REF!</v>
      </c>
      <c r="BX306" s="36" t="e">
        <f t="shared" si="135"/>
        <v>#REF!</v>
      </c>
    </row>
    <row r="307" spans="1:76" s="36" customFormat="1" ht="13.95" customHeight="1" thickBot="1">
      <c r="A307" s="90" t="s">
        <v>371</v>
      </c>
      <c r="B307" s="26">
        <v>10</v>
      </c>
      <c r="C307" s="61" t="s">
        <v>90</v>
      </c>
      <c r="D307" s="62" t="s">
        <v>111</v>
      </c>
      <c r="E307" s="62"/>
      <c r="F307" s="72"/>
      <c r="G307" s="72"/>
      <c r="H307" s="72">
        <v>10</v>
      </c>
      <c r="I307" s="72"/>
      <c r="J307" s="72"/>
      <c r="K307" s="72"/>
      <c r="L307" s="72"/>
      <c r="M307" s="65" t="e">
        <f>#REF!</f>
        <v>#REF!</v>
      </c>
      <c r="N307" s="65" t="e">
        <f>#REF!</f>
        <v>#REF!</v>
      </c>
      <c r="O307" s="65" t="e">
        <f>#REF!</f>
        <v>#REF!</v>
      </c>
      <c r="P307" s="65" t="e">
        <f>#REF!</f>
        <v>#REF!</v>
      </c>
      <c r="Q307" s="65" t="e">
        <f>#REF!</f>
        <v>#REF!</v>
      </c>
      <c r="R307" s="65" t="e">
        <f>#REF!</f>
        <v>#REF!</v>
      </c>
      <c r="S307" s="65" t="e">
        <f>#REF!</f>
        <v>#REF!</v>
      </c>
      <c r="T307" s="65" t="e">
        <f>#REF!</f>
        <v>#REF!</v>
      </c>
      <c r="U307" s="65" t="e">
        <f>#REF!</f>
        <v>#REF!</v>
      </c>
      <c r="V307" s="65" t="e">
        <f>#REF!</f>
        <v>#REF!</v>
      </c>
      <c r="W307" s="65" t="e">
        <f>#REF!</f>
        <v>#REF!</v>
      </c>
      <c r="X307" s="65" t="e">
        <f>#REF!</f>
        <v>#REF!</v>
      </c>
      <c r="Y307" s="65" t="e">
        <f>#REF!</f>
        <v>#REF!</v>
      </c>
      <c r="Z307" s="65" t="e">
        <f>#REF!</f>
        <v>#REF!</v>
      </c>
      <c r="AA307" s="65" t="e">
        <f>#REF!</f>
        <v>#REF!</v>
      </c>
      <c r="AB307" s="65" t="e">
        <f>#REF!</f>
        <v>#REF!</v>
      </c>
      <c r="AC307" s="87">
        <v>67.5</v>
      </c>
      <c r="AD307" s="106" t="e">
        <f t="shared" si="143"/>
        <v>#REF!</v>
      </c>
      <c r="AE307" s="77">
        <v>2.54</v>
      </c>
      <c r="AF307" s="78">
        <v>2.8149999999999999</v>
      </c>
      <c r="AG307" s="89" t="e">
        <f t="shared" si="144"/>
        <v>#REF!</v>
      </c>
      <c r="AH307" s="36" t="e">
        <f t="shared" si="145"/>
        <v>#REF!</v>
      </c>
      <c r="AI307" s="36">
        <f>VLOOKUP(A307,'base vis'!C:I,7,0)</f>
        <v>0</v>
      </c>
      <c r="AJ307" s="36">
        <f>VLOOKUP($A307,'base vis'!C:J,8,0)</f>
        <v>0</v>
      </c>
      <c r="AK307" s="36">
        <f>VLOOKUP($A307,'base vis'!C:K,9,0)</f>
        <v>9</v>
      </c>
      <c r="AL307" s="36">
        <f>VLOOKUP($A307,'base vis'!C:L,10,0)</f>
        <v>1</v>
      </c>
      <c r="AM307" s="36">
        <f>VLOOKUP($A307,'base vis'!C:M,11,0)</f>
        <v>0</v>
      </c>
      <c r="AN307" s="36">
        <f>VLOOKUP($A307,'base vis'!C:N,12,0)</f>
        <v>0</v>
      </c>
      <c r="AO307" s="36">
        <f>VLOOKUP($A307,'base vis'!C:O,13,0)</f>
        <v>0</v>
      </c>
      <c r="AP307" s="36">
        <f>VLOOKUP($A307,'base vis'!C:P,14,0)</f>
        <v>0</v>
      </c>
      <c r="AQ307" s="36">
        <f>VLOOKUP($A307,'base vis'!C:Q,15,0)</f>
        <v>0</v>
      </c>
      <c r="AR307" s="36">
        <f>VLOOKUP($A307,'base vis'!C:R,16,0)</f>
        <v>0</v>
      </c>
      <c r="AS307" s="36">
        <f>VLOOKUP($A307,'base vis'!C:S,17,0)</f>
        <v>0</v>
      </c>
      <c r="AT307" s="36">
        <f>VLOOKUP($A307,'base vis'!C:T,18,0)</f>
        <v>0</v>
      </c>
      <c r="AU307" s="36">
        <f>VLOOKUP($A307,'base vis'!C:U,19,0)</f>
        <v>0</v>
      </c>
      <c r="AV307" s="36">
        <f>VLOOKUP($A307,'base vis'!C:V,20,0)</f>
        <v>0</v>
      </c>
      <c r="AW307" s="36">
        <f>VLOOKUP($A307,'base vis'!C:W,21,0)</f>
        <v>0</v>
      </c>
      <c r="AX307" s="36">
        <f>VLOOKUP($A307,'base vis'!C:X,22,0)</f>
        <v>0</v>
      </c>
      <c r="AY307" s="36">
        <f>VLOOKUP($A307,'base vis'!C:Y,23,0)</f>
        <v>0</v>
      </c>
      <c r="AZ307" s="36">
        <f>VLOOKUP($A307,'base vis'!C:E,3,0)</f>
        <v>0</v>
      </c>
      <c r="BA307" s="36">
        <f>VLOOKUP($A307,'base vis'!C:F,4,0)</f>
        <v>10</v>
      </c>
      <c r="BB307" s="36">
        <f>VLOOKUP($A307,'base vis'!C:G,5,0)</f>
        <v>0</v>
      </c>
      <c r="BC307" s="36">
        <f>VLOOKUP($A307,'base vis'!C:H,6,0)</f>
        <v>0</v>
      </c>
      <c r="BD307" s="36" t="e">
        <f t="shared" si="142"/>
        <v>#REF!</v>
      </c>
      <c r="BE307" s="36" t="e">
        <f t="shared" si="116"/>
        <v>#REF!</v>
      </c>
      <c r="BF307" s="36" t="e">
        <f t="shared" si="117"/>
        <v>#REF!</v>
      </c>
      <c r="BG307" s="36" t="e">
        <f t="shared" si="118"/>
        <v>#REF!</v>
      </c>
      <c r="BH307" s="36" t="e">
        <f t="shared" si="119"/>
        <v>#REF!</v>
      </c>
      <c r="BI307" s="36" t="e">
        <f t="shared" si="120"/>
        <v>#REF!</v>
      </c>
      <c r="BJ307" s="36" t="e">
        <f t="shared" si="121"/>
        <v>#REF!</v>
      </c>
      <c r="BK307" s="36" t="e">
        <f t="shared" si="122"/>
        <v>#REF!</v>
      </c>
      <c r="BL307" s="36" t="e">
        <f t="shared" si="123"/>
        <v>#REF!</v>
      </c>
      <c r="BM307" s="36" t="e">
        <f t="shared" si="124"/>
        <v>#REF!</v>
      </c>
      <c r="BN307" s="36" t="e">
        <f t="shared" si="125"/>
        <v>#REF!</v>
      </c>
      <c r="BO307" s="36" t="e">
        <f t="shared" si="126"/>
        <v>#REF!</v>
      </c>
      <c r="BP307" s="36" t="e">
        <f t="shared" si="127"/>
        <v>#REF!</v>
      </c>
      <c r="BQ307" s="36" t="e">
        <f t="shared" si="128"/>
        <v>#REF!</v>
      </c>
      <c r="BR307" s="36" t="e">
        <f t="shared" si="129"/>
        <v>#REF!</v>
      </c>
      <c r="BS307" s="36" t="e">
        <f t="shared" si="130"/>
        <v>#REF!</v>
      </c>
      <c r="BT307" s="36" t="e">
        <f t="shared" si="131"/>
        <v>#REF!</v>
      </c>
      <c r="BU307" s="36" t="e">
        <f t="shared" si="132"/>
        <v>#REF!</v>
      </c>
      <c r="BV307" s="36" t="e">
        <f t="shared" si="133"/>
        <v>#REF!</v>
      </c>
      <c r="BW307" s="36" t="e">
        <f t="shared" si="134"/>
        <v>#REF!</v>
      </c>
      <c r="BX307" s="36" t="e">
        <f t="shared" si="135"/>
        <v>#REF!</v>
      </c>
    </row>
    <row r="308" spans="1:76" s="36" customFormat="1" ht="13.95" customHeight="1" thickBot="1">
      <c r="A308" s="90" t="s">
        <v>372</v>
      </c>
      <c r="B308" s="26">
        <v>10</v>
      </c>
      <c r="C308" s="61" t="s">
        <v>90</v>
      </c>
      <c r="D308" s="62" t="s">
        <v>111</v>
      </c>
      <c r="E308" s="62"/>
      <c r="F308" s="72"/>
      <c r="G308" s="72"/>
      <c r="H308" s="72">
        <v>10</v>
      </c>
      <c r="I308" s="72"/>
      <c r="J308" s="72"/>
      <c r="K308" s="72"/>
      <c r="L308" s="72"/>
      <c r="M308" s="65" t="e">
        <f>#REF!</f>
        <v>#REF!</v>
      </c>
      <c r="N308" s="65" t="e">
        <f>#REF!</f>
        <v>#REF!</v>
      </c>
      <c r="O308" s="65" t="e">
        <f>#REF!</f>
        <v>#REF!</v>
      </c>
      <c r="P308" s="65" t="e">
        <f>#REF!</f>
        <v>#REF!</v>
      </c>
      <c r="Q308" s="65" t="e">
        <f>#REF!</f>
        <v>#REF!</v>
      </c>
      <c r="R308" s="65" t="e">
        <f>#REF!</f>
        <v>#REF!</v>
      </c>
      <c r="S308" s="65" t="e">
        <f>#REF!</f>
        <v>#REF!</v>
      </c>
      <c r="T308" s="65" t="e">
        <f>#REF!</f>
        <v>#REF!</v>
      </c>
      <c r="U308" s="65" t="e">
        <f>#REF!</f>
        <v>#REF!</v>
      </c>
      <c r="V308" s="65" t="e">
        <f>#REF!</f>
        <v>#REF!</v>
      </c>
      <c r="W308" s="65" t="e">
        <f>#REF!</f>
        <v>#REF!</v>
      </c>
      <c r="X308" s="65" t="e">
        <f>#REF!</f>
        <v>#REF!</v>
      </c>
      <c r="Y308" s="65" t="e">
        <f>#REF!</f>
        <v>#REF!</v>
      </c>
      <c r="Z308" s="65" t="e">
        <f>#REF!</f>
        <v>#REF!</v>
      </c>
      <c r="AA308" s="65" t="e">
        <f>#REF!</f>
        <v>#REF!</v>
      </c>
      <c r="AB308" s="65" t="e">
        <f>#REF!</f>
        <v>#REF!</v>
      </c>
      <c r="AC308" s="87">
        <v>67.5</v>
      </c>
      <c r="AD308" s="106" t="e">
        <f t="shared" si="143"/>
        <v>#REF!</v>
      </c>
      <c r="AE308" s="77">
        <v>2.54</v>
      </c>
      <c r="AF308" s="78">
        <v>2.8149999999999999</v>
      </c>
      <c r="AG308" s="89" t="e">
        <f t="shared" si="144"/>
        <v>#REF!</v>
      </c>
      <c r="AH308" s="36" t="e">
        <f t="shared" si="145"/>
        <v>#REF!</v>
      </c>
      <c r="AI308" s="36">
        <f>VLOOKUP(A308,'base vis'!C:I,7,0)</f>
        <v>0</v>
      </c>
      <c r="AJ308" s="36">
        <f>VLOOKUP($A308,'base vis'!C:J,8,0)</f>
        <v>4</v>
      </c>
      <c r="AK308" s="36">
        <f>VLOOKUP($A308,'base vis'!C:K,9,0)</f>
        <v>3</v>
      </c>
      <c r="AL308" s="36">
        <f>VLOOKUP($A308,'base vis'!C:L,10,0)</f>
        <v>3</v>
      </c>
      <c r="AM308" s="36">
        <f>VLOOKUP($A308,'base vis'!C:M,11,0)</f>
        <v>0</v>
      </c>
      <c r="AN308" s="36">
        <f>VLOOKUP($A308,'base vis'!C:N,12,0)</f>
        <v>0</v>
      </c>
      <c r="AO308" s="36">
        <f>VLOOKUP($A308,'base vis'!C:O,13,0)</f>
        <v>0</v>
      </c>
      <c r="AP308" s="36">
        <f>VLOOKUP($A308,'base vis'!C:P,14,0)</f>
        <v>0</v>
      </c>
      <c r="AQ308" s="36">
        <f>VLOOKUP($A308,'base vis'!C:Q,15,0)</f>
        <v>0</v>
      </c>
      <c r="AR308" s="36">
        <f>VLOOKUP($A308,'base vis'!C:R,16,0)</f>
        <v>0</v>
      </c>
      <c r="AS308" s="36">
        <f>VLOOKUP($A308,'base vis'!C:S,17,0)</f>
        <v>0</v>
      </c>
      <c r="AT308" s="36">
        <f>VLOOKUP($A308,'base vis'!C:T,18,0)</f>
        <v>0</v>
      </c>
      <c r="AU308" s="36">
        <f>VLOOKUP($A308,'base vis'!C:U,19,0)</f>
        <v>0</v>
      </c>
      <c r="AV308" s="36">
        <f>VLOOKUP($A308,'base vis'!C:V,20,0)</f>
        <v>0</v>
      </c>
      <c r="AW308" s="36">
        <f>VLOOKUP($A308,'base vis'!C:W,21,0)</f>
        <v>0</v>
      </c>
      <c r="AX308" s="36">
        <f>VLOOKUP($A308,'base vis'!C:X,22,0)</f>
        <v>0</v>
      </c>
      <c r="AY308" s="36">
        <f>VLOOKUP($A308,'base vis'!C:Y,23,0)</f>
        <v>0</v>
      </c>
      <c r="AZ308" s="36">
        <f>VLOOKUP($A308,'base vis'!C:E,3,0)</f>
        <v>9</v>
      </c>
      <c r="BA308" s="36">
        <f>VLOOKUP($A308,'base vis'!C:F,4,0)</f>
        <v>0</v>
      </c>
      <c r="BB308" s="36">
        <f>VLOOKUP($A308,'base vis'!C:G,5,0)</f>
        <v>0</v>
      </c>
      <c r="BC308" s="36">
        <f>VLOOKUP($A308,'base vis'!C:H,6,0)</f>
        <v>0</v>
      </c>
      <c r="BD308" s="36" t="e">
        <f t="shared" si="142"/>
        <v>#REF!</v>
      </c>
      <c r="BE308" s="36" t="e">
        <f t="shared" si="116"/>
        <v>#REF!</v>
      </c>
      <c r="BF308" s="36" t="e">
        <f t="shared" si="117"/>
        <v>#REF!</v>
      </c>
      <c r="BG308" s="36" t="e">
        <f t="shared" si="118"/>
        <v>#REF!</v>
      </c>
      <c r="BH308" s="36" t="e">
        <f t="shared" si="119"/>
        <v>#REF!</v>
      </c>
      <c r="BI308" s="36" t="e">
        <f t="shared" si="120"/>
        <v>#REF!</v>
      </c>
      <c r="BJ308" s="36" t="e">
        <f t="shared" si="121"/>
        <v>#REF!</v>
      </c>
      <c r="BK308" s="36" t="e">
        <f t="shared" si="122"/>
        <v>#REF!</v>
      </c>
      <c r="BL308" s="36" t="e">
        <f t="shared" si="123"/>
        <v>#REF!</v>
      </c>
      <c r="BM308" s="36" t="e">
        <f t="shared" si="124"/>
        <v>#REF!</v>
      </c>
      <c r="BN308" s="36" t="e">
        <f t="shared" si="125"/>
        <v>#REF!</v>
      </c>
      <c r="BO308" s="36" t="e">
        <f t="shared" si="126"/>
        <v>#REF!</v>
      </c>
      <c r="BP308" s="36" t="e">
        <f t="shared" si="127"/>
        <v>#REF!</v>
      </c>
      <c r="BQ308" s="36" t="e">
        <f t="shared" si="128"/>
        <v>#REF!</v>
      </c>
      <c r="BR308" s="36" t="e">
        <f t="shared" si="129"/>
        <v>#REF!</v>
      </c>
      <c r="BS308" s="36" t="e">
        <f t="shared" si="130"/>
        <v>#REF!</v>
      </c>
      <c r="BT308" s="36" t="e">
        <f t="shared" si="131"/>
        <v>#REF!</v>
      </c>
      <c r="BU308" s="36" t="e">
        <f t="shared" si="132"/>
        <v>#REF!</v>
      </c>
      <c r="BV308" s="36" t="e">
        <f t="shared" si="133"/>
        <v>#REF!</v>
      </c>
      <c r="BW308" s="36" t="e">
        <f t="shared" si="134"/>
        <v>#REF!</v>
      </c>
      <c r="BX308" s="36" t="e">
        <f t="shared" si="135"/>
        <v>#REF!</v>
      </c>
    </row>
    <row r="309" spans="1:76" s="36" customFormat="1" ht="13.95" customHeight="1" thickBot="1">
      <c r="A309" s="90" t="s">
        <v>373</v>
      </c>
      <c r="B309" s="26">
        <v>8</v>
      </c>
      <c r="C309" s="61" t="s">
        <v>91</v>
      </c>
      <c r="D309" s="62" t="s">
        <v>111</v>
      </c>
      <c r="E309" s="62"/>
      <c r="F309" s="72"/>
      <c r="G309" s="72"/>
      <c r="H309" s="72"/>
      <c r="I309" s="72">
        <v>8</v>
      </c>
      <c r="J309" s="72"/>
      <c r="K309" s="72"/>
      <c r="L309" s="72"/>
      <c r="M309" s="65" t="e">
        <f>#REF!</f>
        <v>#REF!</v>
      </c>
      <c r="N309" s="65" t="e">
        <f>#REF!</f>
        <v>#REF!</v>
      </c>
      <c r="O309" s="65" t="e">
        <f>#REF!</f>
        <v>#REF!</v>
      </c>
      <c r="P309" s="65" t="e">
        <f>#REF!</f>
        <v>#REF!</v>
      </c>
      <c r="Q309" s="65" t="e">
        <f>#REF!</f>
        <v>#REF!</v>
      </c>
      <c r="R309" s="65" t="e">
        <f>#REF!</f>
        <v>#REF!</v>
      </c>
      <c r="S309" s="65" t="e">
        <f>#REF!</f>
        <v>#REF!</v>
      </c>
      <c r="T309" s="65" t="e">
        <f>#REF!</f>
        <v>#REF!</v>
      </c>
      <c r="U309" s="65" t="e">
        <f>#REF!</f>
        <v>#REF!</v>
      </c>
      <c r="V309" s="65" t="e">
        <f>#REF!</f>
        <v>#REF!</v>
      </c>
      <c r="W309" s="65" t="e">
        <f>#REF!</f>
        <v>#REF!</v>
      </c>
      <c r="X309" s="65" t="e">
        <f>#REF!</f>
        <v>#REF!</v>
      </c>
      <c r="Y309" s="65" t="e">
        <f>#REF!</f>
        <v>#REF!</v>
      </c>
      <c r="Z309" s="65" t="e">
        <f>#REF!</f>
        <v>#REF!</v>
      </c>
      <c r="AA309" s="65" t="e">
        <f>#REF!</f>
        <v>#REF!</v>
      </c>
      <c r="AB309" s="65" t="e">
        <f>#REF!</f>
        <v>#REF!</v>
      </c>
      <c r="AC309" s="87">
        <v>72.5</v>
      </c>
      <c r="AD309" s="106" t="e">
        <f t="shared" si="143"/>
        <v>#REF!</v>
      </c>
      <c r="AE309" s="77">
        <v>2.88</v>
      </c>
      <c r="AF309" s="78">
        <v>3.1707142857142858</v>
      </c>
      <c r="AG309" s="89" t="e">
        <f t="shared" si="144"/>
        <v>#REF!</v>
      </c>
      <c r="AH309" s="36" t="e">
        <f t="shared" si="145"/>
        <v>#REF!</v>
      </c>
      <c r="AI309" s="36">
        <f>VLOOKUP(A309,'base vis'!C:I,7,0)</f>
        <v>0</v>
      </c>
      <c r="AJ309" s="36">
        <f>VLOOKUP($A309,'base vis'!C:J,8,0)</f>
        <v>0</v>
      </c>
      <c r="AK309" s="36">
        <f>VLOOKUP($A309,'base vis'!C:K,9,0)</f>
        <v>8</v>
      </c>
      <c r="AL309" s="36">
        <f>VLOOKUP($A309,'base vis'!C:L,10,0)</f>
        <v>0</v>
      </c>
      <c r="AM309" s="36">
        <f>VLOOKUP($A309,'base vis'!C:M,11,0)</f>
        <v>0</v>
      </c>
      <c r="AN309" s="36">
        <f>VLOOKUP($A309,'base vis'!C:N,12,0)</f>
        <v>0</v>
      </c>
      <c r="AO309" s="36">
        <f>VLOOKUP($A309,'base vis'!C:O,13,0)</f>
        <v>0</v>
      </c>
      <c r="AP309" s="36">
        <f>VLOOKUP($A309,'base vis'!C:P,14,0)</f>
        <v>0</v>
      </c>
      <c r="AQ309" s="36">
        <f>VLOOKUP($A309,'base vis'!C:Q,15,0)</f>
        <v>0</v>
      </c>
      <c r="AR309" s="36">
        <f>VLOOKUP($A309,'base vis'!C:R,16,0)</f>
        <v>0</v>
      </c>
      <c r="AS309" s="36">
        <f>VLOOKUP($A309,'base vis'!C:S,17,0)</f>
        <v>0</v>
      </c>
      <c r="AT309" s="36">
        <f>VLOOKUP($A309,'base vis'!C:T,18,0)</f>
        <v>0</v>
      </c>
      <c r="AU309" s="36">
        <f>VLOOKUP($A309,'base vis'!C:U,19,0)</f>
        <v>0</v>
      </c>
      <c r="AV309" s="36">
        <f>VLOOKUP($A309,'base vis'!C:V,20,0)</f>
        <v>0</v>
      </c>
      <c r="AW309" s="36">
        <f>VLOOKUP($A309,'base vis'!C:W,21,0)</f>
        <v>0</v>
      </c>
      <c r="AX309" s="36">
        <f>VLOOKUP($A309,'base vis'!C:X,22,0)</f>
        <v>0</v>
      </c>
      <c r="AY309" s="36">
        <f>VLOOKUP($A309,'base vis'!C:Y,23,0)</f>
        <v>0</v>
      </c>
      <c r="AZ309" s="36">
        <f>VLOOKUP($A309,'base vis'!C:E,3,0)</f>
        <v>8</v>
      </c>
      <c r="BA309" s="36">
        <f>VLOOKUP($A309,'base vis'!C:F,4,0)</f>
        <v>0</v>
      </c>
      <c r="BB309" s="36">
        <f>VLOOKUP($A309,'base vis'!C:G,5,0)</f>
        <v>0</v>
      </c>
      <c r="BC309" s="36">
        <f>VLOOKUP($A309,'base vis'!C:H,6,0)</f>
        <v>0</v>
      </c>
      <c r="BD309" s="36" t="e">
        <f t="shared" si="142"/>
        <v>#REF!</v>
      </c>
      <c r="BE309" s="36" t="e">
        <f t="shared" si="116"/>
        <v>#REF!</v>
      </c>
      <c r="BF309" s="36" t="e">
        <f t="shared" si="117"/>
        <v>#REF!</v>
      </c>
      <c r="BG309" s="36" t="e">
        <f t="shared" si="118"/>
        <v>#REF!</v>
      </c>
      <c r="BH309" s="36" t="e">
        <f t="shared" si="119"/>
        <v>#REF!</v>
      </c>
      <c r="BI309" s="36" t="e">
        <f t="shared" si="120"/>
        <v>#REF!</v>
      </c>
      <c r="BJ309" s="36" t="e">
        <f t="shared" si="121"/>
        <v>#REF!</v>
      </c>
      <c r="BK309" s="36" t="e">
        <f t="shared" si="122"/>
        <v>#REF!</v>
      </c>
      <c r="BL309" s="36" t="e">
        <f t="shared" si="123"/>
        <v>#REF!</v>
      </c>
      <c r="BM309" s="36" t="e">
        <f t="shared" si="124"/>
        <v>#REF!</v>
      </c>
      <c r="BN309" s="36" t="e">
        <f t="shared" si="125"/>
        <v>#REF!</v>
      </c>
      <c r="BO309" s="36" t="e">
        <f t="shared" si="126"/>
        <v>#REF!</v>
      </c>
      <c r="BP309" s="36" t="e">
        <f t="shared" si="127"/>
        <v>#REF!</v>
      </c>
      <c r="BQ309" s="36" t="e">
        <f t="shared" si="128"/>
        <v>#REF!</v>
      </c>
      <c r="BR309" s="36" t="e">
        <f t="shared" si="129"/>
        <v>#REF!</v>
      </c>
      <c r="BS309" s="36" t="e">
        <f t="shared" si="130"/>
        <v>#REF!</v>
      </c>
      <c r="BT309" s="36" t="e">
        <f t="shared" si="131"/>
        <v>#REF!</v>
      </c>
      <c r="BU309" s="36" t="e">
        <f t="shared" si="132"/>
        <v>#REF!</v>
      </c>
      <c r="BV309" s="36" t="e">
        <f t="shared" si="133"/>
        <v>#REF!</v>
      </c>
      <c r="BW309" s="36" t="e">
        <f t="shared" si="134"/>
        <v>#REF!</v>
      </c>
      <c r="BX309" s="36" t="e">
        <f t="shared" si="135"/>
        <v>#REF!</v>
      </c>
    </row>
    <row r="310" spans="1:76" s="36" customFormat="1" ht="13.95" customHeight="1" thickBot="1">
      <c r="A310" s="90" t="s">
        <v>374</v>
      </c>
      <c r="B310" s="26">
        <v>8</v>
      </c>
      <c r="C310" s="61" t="s">
        <v>91</v>
      </c>
      <c r="D310" s="62" t="s">
        <v>111</v>
      </c>
      <c r="E310" s="62"/>
      <c r="F310" s="72"/>
      <c r="G310" s="72"/>
      <c r="H310" s="72"/>
      <c r="I310" s="72">
        <v>8</v>
      </c>
      <c r="J310" s="72"/>
      <c r="K310" s="72"/>
      <c r="L310" s="72"/>
      <c r="M310" s="65" t="e">
        <f>#REF!</f>
        <v>#REF!</v>
      </c>
      <c r="N310" s="65" t="e">
        <f>#REF!</f>
        <v>#REF!</v>
      </c>
      <c r="O310" s="65" t="e">
        <f>#REF!</f>
        <v>#REF!</v>
      </c>
      <c r="P310" s="65" t="e">
        <f>#REF!</f>
        <v>#REF!</v>
      </c>
      <c r="Q310" s="65" t="e">
        <f>#REF!</f>
        <v>#REF!</v>
      </c>
      <c r="R310" s="65" t="e">
        <f>#REF!</f>
        <v>#REF!</v>
      </c>
      <c r="S310" s="65" t="e">
        <f>#REF!</f>
        <v>#REF!</v>
      </c>
      <c r="T310" s="65" t="e">
        <f>#REF!</f>
        <v>#REF!</v>
      </c>
      <c r="U310" s="65" t="e">
        <f>#REF!</f>
        <v>#REF!</v>
      </c>
      <c r="V310" s="65" t="e">
        <f>#REF!</f>
        <v>#REF!</v>
      </c>
      <c r="W310" s="65" t="e">
        <f>#REF!</f>
        <v>#REF!</v>
      </c>
      <c r="X310" s="65" t="e">
        <f>#REF!</f>
        <v>#REF!</v>
      </c>
      <c r="Y310" s="65" t="e">
        <f>#REF!</f>
        <v>#REF!</v>
      </c>
      <c r="Z310" s="65" t="e">
        <f>#REF!</f>
        <v>#REF!</v>
      </c>
      <c r="AA310" s="65" t="e">
        <f>#REF!</f>
        <v>#REF!</v>
      </c>
      <c r="AB310" s="65" t="e">
        <f>#REF!</f>
        <v>#REF!</v>
      </c>
      <c r="AC310" s="87">
        <v>72.5</v>
      </c>
      <c r="AD310" s="106" t="e">
        <f t="shared" si="143"/>
        <v>#REF!</v>
      </c>
      <c r="AE310" s="77">
        <v>2.88</v>
      </c>
      <c r="AF310" s="78">
        <v>3.1707142857142858</v>
      </c>
      <c r="AG310" s="89" t="e">
        <f t="shared" si="144"/>
        <v>#REF!</v>
      </c>
      <c r="AH310" s="36" t="e">
        <f t="shared" si="145"/>
        <v>#REF!</v>
      </c>
      <c r="AI310" s="36">
        <f>VLOOKUP(A310,'base vis'!C:I,7,0)</f>
        <v>0</v>
      </c>
      <c r="AJ310" s="36">
        <f>VLOOKUP($A310,'base vis'!C:J,8,0)</f>
        <v>0</v>
      </c>
      <c r="AK310" s="36">
        <f>VLOOKUP($A310,'base vis'!C:K,9,0)</f>
        <v>8</v>
      </c>
      <c r="AL310" s="36">
        <f>VLOOKUP($A310,'base vis'!C:L,10,0)</f>
        <v>0</v>
      </c>
      <c r="AM310" s="36">
        <f>VLOOKUP($A310,'base vis'!C:M,11,0)</f>
        <v>0</v>
      </c>
      <c r="AN310" s="36">
        <f>VLOOKUP($A310,'base vis'!C:N,12,0)</f>
        <v>0</v>
      </c>
      <c r="AO310" s="36">
        <f>VLOOKUP($A310,'base vis'!C:O,13,0)</f>
        <v>0</v>
      </c>
      <c r="AP310" s="36">
        <f>VLOOKUP($A310,'base vis'!C:P,14,0)</f>
        <v>0</v>
      </c>
      <c r="AQ310" s="36">
        <f>VLOOKUP($A310,'base vis'!C:Q,15,0)</f>
        <v>0</v>
      </c>
      <c r="AR310" s="36">
        <f>VLOOKUP($A310,'base vis'!C:R,16,0)</f>
        <v>0</v>
      </c>
      <c r="AS310" s="36">
        <f>VLOOKUP($A310,'base vis'!C:S,17,0)</f>
        <v>0</v>
      </c>
      <c r="AT310" s="36">
        <f>VLOOKUP($A310,'base vis'!C:T,18,0)</f>
        <v>0</v>
      </c>
      <c r="AU310" s="36">
        <f>VLOOKUP($A310,'base vis'!C:U,19,0)</f>
        <v>0</v>
      </c>
      <c r="AV310" s="36">
        <f>VLOOKUP($A310,'base vis'!C:V,20,0)</f>
        <v>0</v>
      </c>
      <c r="AW310" s="36">
        <f>VLOOKUP($A310,'base vis'!C:W,21,0)</f>
        <v>0</v>
      </c>
      <c r="AX310" s="36">
        <f>VLOOKUP($A310,'base vis'!C:X,22,0)</f>
        <v>0</v>
      </c>
      <c r="AY310" s="36">
        <f>VLOOKUP($A310,'base vis'!C:Y,23,0)</f>
        <v>0</v>
      </c>
      <c r="AZ310" s="36">
        <f>VLOOKUP($A310,'base vis'!C:E,3,0)</f>
        <v>6</v>
      </c>
      <c r="BA310" s="36">
        <f>VLOOKUP($A310,'base vis'!C:F,4,0)</f>
        <v>2</v>
      </c>
      <c r="BB310" s="36">
        <f>VLOOKUP($A310,'base vis'!C:G,5,0)</f>
        <v>0</v>
      </c>
      <c r="BC310" s="36">
        <f>VLOOKUP($A310,'base vis'!C:H,6,0)</f>
        <v>0</v>
      </c>
      <c r="BD310" s="36" t="e">
        <f t="shared" si="142"/>
        <v>#REF!</v>
      </c>
      <c r="BE310" s="36" t="e">
        <f t="shared" si="116"/>
        <v>#REF!</v>
      </c>
      <c r="BF310" s="36" t="e">
        <f t="shared" si="117"/>
        <v>#REF!</v>
      </c>
      <c r="BG310" s="36" t="e">
        <f t="shared" si="118"/>
        <v>#REF!</v>
      </c>
      <c r="BH310" s="36" t="e">
        <f t="shared" si="119"/>
        <v>#REF!</v>
      </c>
      <c r="BI310" s="36" t="e">
        <f t="shared" si="120"/>
        <v>#REF!</v>
      </c>
      <c r="BJ310" s="36" t="e">
        <f t="shared" si="121"/>
        <v>#REF!</v>
      </c>
      <c r="BK310" s="36" t="e">
        <f t="shared" si="122"/>
        <v>#REF!</v>
      </c>
      <c r="BL310" s="36" t="e">
        <f t="shared" si="123"/>
        <v>#REF!</v>
      </c>
      <c r="BM310" s="36" t="e">
        <f t="shared" si="124"/>
        <v>#REF!</v>
      </c>
      <c r="BN310" s="36" t="e">
        <f t="shared" si="125"/>
        <v>#REF!</v>
      </c>
      <c r="BO310" s="36" t="e">
        <f t="shared" si="126"/>
        <v>#REF!</v>
      </c>
      <c r="BP310" s="36" t="e">
        <f t="shared" si="127"/>
        <v>#REF!</v>
      </c>
      <c r="BQ310" s="36" t="e">
        <f t="shared" si="128"/>
        <v>#REF!</v>
      </c>
      <c r="BR310" s="36" t="e">
        <f t="shared" si="129"/>
        <v>#REF!</v>
      </c>
      <c r="BS310" s="36" t="e">
        <f t="shared" si="130"/>
        <v>#REF!</v>
      </c>
      <c r="BT310" s="36" t="e">
        <f t="shared" si="131"/>
        <v>#REF!</v>
      </c>
      <c r="BU310" s="36" t="e">
        <f t="shared" si="132"/>
        <v>#REF!</v>
      </c>
      <c r="BV310" s="36" t="e">
        <f t="shared" si="133"/>
        <v>#REF!</v>
      </c>
      <c r="BW310" s="36" t="e">
        <f t="shared" si="134"/>
        <v>#REF!</v>
      </c>
      <c r="BX310" s="36" t="e">
        <f t="shared" si="135"/>
        <v>#REF!</v>
      </c>
    </row>
    <row r="311" spans="1:76" s="36" customFormat="1" ht="13.95" customHeight="1" thickBot="1">
      <c r="A311" s="90" t="s">
        <v>375</v>
      </c>
      <c r="B311" s="26">
        <v>8</v>
      </c>
      <c r="C311" s="61" t="s">
        <v>91</v>
      </c>
      <c r="D311" s="62" t="s">
        <v>111</v>
      </c>
      <c r="E311" s="62"/>
      <c r="F311" s="72"/>
      <c r="G311" s="72"/>
      <c r="H311" s="72"/>
      <c r="I311" s="72">
        <v>8</v>
      </c>
      <c r="J311" s="72"/>
      <c r="K311" s="72"/>
      <c r="L311" s="72"/>
      <c r="M311" s="65" t="e">
        <f>#REF!</f>
        <v>#REF!</v>
      </c>
      <c r="N311" s="65" t="e">
        <f>#REF!</f>
        <v>#REF!</v>
      </c>
      <c r="O311" s="65" t="e">
        <f>#REF!</f>
        <v>#REF!</v>
      </c>
      <c r="P311" s="65" t="e">
        <f>#REF!</f>
        <v>#REF!</v>
      </c>
      <c r="Q311" s="65" t="e">
        <f>#REF!</f>
        <v>#REF!</v>
      </c>
      <c r="R311" s="65" t="e">
        <f>#REF!</f>
        <v>#REF!</v>
      </c>
      <c r="S311" s="65" t="e">
        <f>#REF!</f>
        <v>#REF!</v>
      </c>
      <c r="T311" s="65" t="e">
        <f>#REF!</f>
        <v>#REF!</v>
      </c>
      <c r="U311" s="65" t="e">
        <f>#REF!</f>
        <v>#REF!</v>
      </c>
      <c r="V311" s="65" t="e">
        <f>#REF!</f>
        <v>#REF!</v>
      </c>
      <c r="W311" s="65" t="e">
        <f>#REF!</f>
        <v>#REF!</v>
      </c>
      <c r="X311" s="65" t="e">
        <f>#REF!</f>
        <v>#REF!</v>
      </c>
      <c r="Y311" s="65" t="e">
        <f>#REF!</f>
        <v>#REF!</v>
      </c>
      <c r="Z311" s="65" t="e">
        <f>#REF!</f>
        <v>#REF!</v>
      </c>
      <c r="AA311" s="65" t="e">
        <f>#REF!</f>
        <v>#REF!</v>
      </c>
      <c r="AB311" s="65" t="e">
        <f>#REF!</f>
        <v>#REF!</v>
      </c>
      <c r="AC311" s="87">
        <v>72.5</v>
      </c>
      <c r="AD311" s="106" t="e">
        <f t="shared" si="143"/>
        <v>#REF!</v>
      </c>
      <c r="AE311" s="77">
        <v>3.16</v>
      </c>
      <c r="AF311" s="78">
        <v>3.4507142857142861</v>
      </c>
      <c r="AG311" s="89" t="e">
        <f t="shared" si="144"/>
        <v>#REF!</v>
      </c>
      <c r="AH311" s="36" t="e">
        <f t="shared" si="145"/>
        <v>#REF!</v>
      </c>
      <c r="AI311" s="36">
        <f>VLOOKUP(A311,'base vis'!C:I,7,0)</f>
        <v>0</v>
      </c>
      <c r="AJ311" s="36">
        <f>VLOOKUP($A311,'base vis'!C:J,8,0)</f>
        <v>0</v>
      </c>
      <c r="AK311" s="36">
        <f>VLOOKUP($A311,'base vis'!C:K,9,0)</f>
        <v>8</v>
      </c>
      <c r="AL311" s="36">
        <f>VLOOKUP($A311,'base vis'!C:L,10,0)</f>
        <v>0</v>
      </c>
      <c r="AM311" s="36">
        <f>VLOOKUP($A311,'base vis'!C:M,11,0)</f>
        <v>0</v>
      </c>
      <c r="AN311" s="36">
        <f>VLOOKUP($A311,'base vis'!C:N,12,0)</f>
        <v>0</v>
      </c>
      <c r="AO311" s="36">
        <f>VLOOKUP($A311,'base vis'!C:O,13,0)</f>
        <v>0</v>
      </c>
      <c r="AP311" s="36">
        <f>VLOOKUP($A311,'base vis'!C:P,14,0)</f>
        <v>0</v>
      </c>
      <c r="AQ311" s="36">
        <f>VLOOKUP($A311,'base vis'!C:Q,15,0)</f>
        <v>0</v>
      </c>
      <c r="AR311" s="36">
        <f>VLOOKUP($A311,'base vis'!C:R,16,0)</f>
        <v>0</v>
      </c>
      <c r="AS311" s="36">
        <f>VLOOKUP($A311,'base vis'!C:S,17,0)</f>
        <v>0</v>
      </c>
      <c r="AT311" s="36">
        <f>VLOOKUP($A311,'base vis'!C:T,18,0)</f>
        <v>0</v>
      </c>
      <c r="AU311" s="36">
        <f>VLOOKUP($A311,'base vis'!C:U,19,0)</f>
        <v>0</v>
      </c>
      <c r="AV311" s="36">
        <f>VLOOKUP($A311,'base vis'!C:V,20,0)</f>
        <v>0</v>
      </c>
      <c r="AW311" s="36">
        <f>VLOOKUP($A311,'base vis'!C:W,21,0)</f>
        <v>0</v>
      </c>
      <c r="AX311" s="36">
        <f>VLOOKUP($A311,'base vis'!C:X,22,0)</f>
        <v>0</v>
      </c>
      <c r="AY311" s="36">
        <f>VLOOKUP($A311,'base vis'!C:Y,23,0)</f>
        <v>0</v>
      </c>
      <c r="AZ311" s="36">
        <f>VLOOKUP($A311,'base vis'!C:E,3,0)</f>
        <v>6</v>
      </c>
      <c r="BA311" s="36">
        <f>VLOOKUP($A311,'base vis'!C:F,4,0)</f>
        <v>2</v>
      </c>
      <c r="BB311" s="36">
        <f>VLOOKUP($A311,'base vis'!C:G,5,0)</f>
        <v>0</v>
      </c>
      <c r="BC311" s="36">
        <f>VLOOKUP($A311,'base vis'!C:H,6,0)</f>
        <v>0</v>
      </c>
      <c r="BD311" s="36" t="e">
        <f t="shared" si="142"/>
        <v>#REF!</v>
      </c>
      <c r="BE311" s="36" t="e">
        <f t="shared" si="116"/>
        <v>#REF!</v>
      </c>
      <c r="BF311" s="36" t="e">
        <f t="shared" si="117"/>
        <v>#REF!</v>
      </c>
      <c r="BG311" s="36" t="e">
        <f t="shared" si="118"/>
        <v>#REF!</v>
      </c>
      <c r="BH311" s="36" t="e">
        <f t="shared" si="119"/>
        <v>#REF!</v>
      </c>
      <c r="BI311" s="36" t="e">
        <f t="shared" si="120"/>
        <v>#REF!</v>
      </c>
      <c r="BJ311" s="36" t="e">
        <f t="shared" si="121"/>
        <v>#REF!</v>
      </c>
      <c r="BK311" s="36" t="e">
        <f t="shared" si="122"/>
        <v>#REF!</v>
      </c>
      <c r="BL311" s="36" t="e">
        <f t="shared" si="123"/>
        <v>#REF!</v>
      </c>
      <c r="BM311" s="36" t="e">
        <f t="shared" si="124"/>
        <v>#REF!</v>
      </c>
      <c r="BN311" s="36" t="e">
        <f t="shared" si="125"/>
        <v>#REF!</v>
      </c>
      <c r="BO311" s="36" t="e">
        <f t="shared" si="126"/>
        <v>#REF!</v>
      </c>
      <c r="BP311" s="36" t="e">
        <f t="shared" si="127"/>
        <v>#REF!</v>
      </c>
      <c r="BQ311" s="36" t="e">
        <f t="shared" si="128"/>
        <v>#REF!</v>
      </c>
      <c r="BR311" s="36" t="e">
        <f t="shared" si="129"/>
        <v>#REF!</v>
      </c>
      <c r="BS311" s="36" t="e">
        <f t="shared" si="130"/>
        <v>#REF!</v>
      </c>
      <c r="BT311" s="36" t="e">
        <f t="shared" si="131"/>
        <v>#REF!</v>
      </c>
      <c r="BU311" s="36" t="e">
        <f t="shared" si="132"/>
        <v>#REF!</v>
      </c>
      <c r="BV311" s="36" t="e">
        <f t="shared" si="133"/>
        <v>#REF!</v>
      </c>
      <c r="BW311" s="36" t="e">
        <f t="shared" si="134"/>
        <v>#REF!</v>
      </c>
      <c r="BX311" s="36" t="e">
        <f t="shared" si="135"/>
        <v>#REF!</v>
      </c>
    </row>
    <row r="312" spans="1:76" s="36" customFormat="1" ht="13.95" customHeight="1" thickBot="1">
      <c r="A312" s="90" t="s">
        <v>376</v>
      </c>
      <c r="B312" s="26">
        <v>5</v>
      </c>
      <c r="C312" s="61" t="s">
        <v>92</v>
      </c>
      <c r="D312" s="62" t="s">
        <v>111</v>
      </c>
      <c r="E312" s="62"/>
      <c r="F312" s="72"/>
      <c r="G312" s="72"/>
      <c r="H312" s="72"/>
      <c r="I312" s="72"/>
      <c r="J312" s="72">
        <v>5</v>
      </c>
      <c r="K312" s="72"/>
      <c r="L312" s="72"/>
      <c r="M312" s="65" t="e">
        <f>#REF!</f>
        <v>#REF!</v>
      </c>
      <c r="N312" s="65" t="e">
        <f>#REF!</f>
        <v>#REF!</v>
      </c>
      <c r="O312" s="65" t="e">
        <f>#REF!</f>
        <v>#REF!</v>
      </c>
      <c r="P312" s="65" t="e">
        <f>#REF!</f>
        <v>#REF!</v>
      </c>
      <c r="Q312" s="65" t="e">
        <f>#REF!</f>
        <v>#REF!</v>
      </c>
      <c r="R312" s="65" t="e">
        <f>#REF!</f>
        <v>#REF!</v>
      </c>
      <c r="S312" s="65" t="e">
        <f>#REF!</f>
        <v>#REF!</v>
      </c>
      <c r="T312" s="65" t="e">
        <f>#REF!</f>
        <v>#REF!</v>
      </c>
      <c r="U312" s="65" t="e">
        <f>#REF!</f>
        <v>#REF!</v>
      </c>
      <c r="V312" s="65" t="e">
        <f>#REF!</f>
        <v>#REF!</v>
      </c>
      <c r="W312" s="65" t="e">
        <f>#REF!</f>
        <v>#REF!</v>
      </c>
      <c r="X312" s="65" t="e">
        <f>#REF!</f>
        <v>#REF!</v>
      </c>
      <c r="Y312" s="65" t="e">
        <f>#REF!</f>
        <v>#REF!</v>
      </c>
      <c r="Z312" s="65" t="e">
        <f>#REF!</f>
        <v>#REF!</v>
      </c>
      <c r="AA312" s="65" t="e">
        <f>#REF!</f>
        <v>#REF!</v>
      </c>
      <c r="AB312" s="65" t="e">
        <f>#REF!</f>
        <v>#REF!</v>
      </c>
      <c r="AC312" s="87">
        <v>77.5</v>
      </c>
      <c r="AD312" s="106" t="e">
        <f t="shared" si="143"/>
        <v>#REF!</v>
      </c>
      <c r="AE312" s="77">
        <v>3.14</v>
      </c>
      <c r="AF312" s="78">
        <v>3.4810000000000003</v>
      </c>
      <c r="AG312" s="89" t="e">
        <f t="shared" si="144"/>
        <v>#REF!</v>
      </c>
      <c r="AH312" s="36" t="e">
        <f t="shared" si="145"/>
        <v>#REF!</v>
      </c>
      <c r="AI312" s="36">
        <f>VLOOKUP(A312,'base vis'!C:I,7,0)</f>
        <v>0</v>
      </c>
      <c r="AJ312" s="36">
        <f>VLOOKUP($A312,'base vis'!C:J,8,0)</f>
        <v>0</v>
      </c>
      <c r="AK312" s="36">
        <f>VLOOKUP($A312,'base vis'!C:K,9,0)</f>
        <v>0</v>
      </c>
      <c r="AL312" s="36">
        <f>VLOOKUP($A312,'base vis'!C:L,10,0)</f>
        <v>4</v>
      </c>
      <c r="AM312" s="36">
        <f>VLOOKUP($A312,'base vis'!C:M,11,0)</f>
        <v>1</v>
      </c>
      <c r="AN312" s="36">
        <f>VLOOKUP($A312,'base vis'!C:N,12,0)</f>
        <v>0</v>
      </c>
      <c r="AO312" s="36">
        <f>VLOOKUP($A312,'base vis'!C:O,13,0)</f>
        <v>0</v>
      </c>
      <c r="AP312" s="36">
        <f>VLOOKUP($A312,'base vis'!C:P,14,0)</f>
        <v>0</v>
      </c>
      <c r="AQ312" s="36">
        <f>VLOOKUP($A312,'base vis'!C:Q,15,0)</f>
        <v>0</v>
      </c>
      <c r="AR312" s="36">
        <f>VLOOKUP($A312,'base vis'!C:R,16,0)</f>
        <v>0</v>
      </c>
      <c r="AS312" s="36">
        <f>VLOOKUP($A312,'base vis'!C:S,17,0)</f>
        <v>0</v>
      </c>
      <c r="AT312" s="36">
        <f>VLOOKUP($A312,'base vis'!C:T,18,0)</f>
        <v>0</v>
      </c>
      <c r="AU312" s="36">
        <f>VLOOKUP($A312,'base vis'!C:U,19,0)</f>
        <v>0</v>
      </c>
      <c r="AV312" s="36">
        <f>VLOOKUP($A312,'base vis'!C:V,20,0)</f>
        <v>0</v>
      </c>
      <c r="AW312" s="36">
        <f>VLOOKUP($A312,'base vis'!C:W,21,0)</f>
        <v>0</v>
      </c>
      <c r="AX312" s="36">
        <f>VLOOKUP($A312,'base vis'!C:X,22,0)</f>
        <v>0</v>
      </c>
      <c r="AY312" s="36">
        <f>VLOOKUP($A312,'base vis'!C:Y,23,0)</f>
        <v>0</v>
      </c>
      <c r="AZ312" s="36">
        <f>VLOOKUP($A312,'base vis'!C:E,3,0)</f>
        <v>3</v>
      </c>
      <c r="BA312" s="36">
        <f>VLOOKUP($A312,'base vis'!C:F,4,0)</f>
        <v>2</v>
      </c>
      <c r="BB312" s="36">
        <f>VLOOKUP($A312,'base vis'!C:G,5,0)</f>
        <v>0</v>
      </c>
      <c r="BC312" s="36">
        <f>VLOOKUP($A312,'base vis'!C:H,6,0)</f>
        <v>0</v>
      </c>
      <c r="BD312" s="36" t="e">
        <f t="shared" si="142"/>
        <v>#REF!</v>
      </c>
      <c r="BE312" s="36" t="e">
        <f t="shared" si="116"/>
        <v>#REF!</v>
      </c>
      <c r="BF312" s="36" t="e">
        <f t="shared" si="117"/>
        <v>#REF!</v>
      </c>
      <c r="BG312" s="36" t="e">
        <f t="shared" si="118"/>
        <v>#REF!</v>
      </c>
      <c r="BH312" s="36" t="e">
        <f t="shared" si="119"/>
        <v>#REF!</v>
      </c>
      <c r="BI312" s="36" t="e">
        <f t="shared" si="120"/>
        <v>#REF!</v>
      </c>
      <c r="BJ312" s="36" t="e">
        <f t="shared" si="121"/>
        <v>#REF!</v>
      </c>
      <c r="BK312" s="36" t="e">
        <f t="shared" si="122"/>
        <v>#REF!</v>
      </c>
      <c r="BL312" s="36" t="e">
        <f t="shared" si="123"/>
        <v>#REF!</v>
      </c>
      <c r="BM312" s="36" t="e">
        <f t="shared" si="124"/>
        <v>#REF!</v>
      </c>
      <c r="BN312" s="36" t="e">
        <f t="shared" si="125"/>
        <v>#REF!</v>
      </c>
      <c r="BO312" s="36" t="e">
        <f t="shared" si="126"/>
        <v>#REF!</v>
      </c>
      <c r="BP312" s="36" t="e">
        <f t="shared" si="127"/>
        <v>#REF!</v>
      </c>
      <c r="BQ312" s="36" t="e">
        <f t="shared" si="128"/>
        <v>#REF!</v>
      </c>
      <c r="BR312" s="36" t="e">
        <f t="shared" si="129"/>
        <v>#REF!</v>
      </c>
      <c r="BS312" s="36" t="e">
        <f t="shared" si="130"/>
        <v>#REF!</v>
      </c>
      <c r="BT312" s="36" t="e">
        <f t="shared" si="131"/>
        <v>#REF!</v>
      </c>
      <c r="BU312" s="36" t="e">
        <f t="shared" si="132"/>
        <v>#REF!</v>
      </c>
      <c r="BV312" s="36" t="e">
        <f t="shared" si="133"/>
        <v>#REF!</v>
      </c>
      <c r="BW312" s="36" t="e">
        <f t="shared" si="134"/>
        <v>#REF!</v>
      </c>
      <c r="BX312" s="36" t="e">
        <f t="shared" si="135"/>
        <v>#REF!</v>
      </c>
    </row>
    <row r="313" spans="1:76" s="36" customFormat="1" ht="13.95" customHeight="1" thickBot="1">
      <c r="A313" s="90" t="s">
        <v>377</v>
      </c>
      <c r="B313" s="26">
        <v>5</v>
      </c>
      <c r="C313" s="61" t="s">
        <v>92</v>
      </c>
      <c r="D313" s="62" t="s">
        <v>111</v>
      </c>
      <c r="E313" s="62"/>
      <c r="F313" s="72"/>
      <c r="G313" s="72"/>
      <c r="H313" s="72"/>
      <c r="I313" s="72"/>
      <c r="J313" s="72">
        <v>5</v>
      </c>
      <c r="K313" s="72"/>
      <c r="L313" s="72"/>
      <c r="M313" s="65" t="e">
        <f>#REF!</f>
        <v>#REF!</v>
      </c>
      <c r="N313" s="65" t="e">
        <f>#REF!</f>
        <v>#REF!</v>
      </c>
      <c r="O313" s="65" t="e">
        <f>#REF!</f>
        <v>#REF!</v>
      </c>
      <c r="P313" s="65" t="e">
        <f>#REF!</f>
        <v>#REF!</v>
      </c>
      <c r="Q313" s="65" t="e">
        <f>#REF!</f>
        <v>#REF!</v>
      </c>
      <c r="R313" s="65" t="e">
        <f>#REF!</f>
        <v>#REF!</v>
      </c>
      <c r="S313" s="65" t="e">
        <f>#REF!</f>
        <v>#REF!</v>
      </c>
      <c r="T313" s="65" t="e">
        <f>#REF!</f>
        <v>#REF!</v>
      </c>
      <c r="U313" s="65" t="e">
        <f>#REF!</f>
        <v>#REF!</v>
      </c>
      <c r="V313" s="65" t="e">
        <f>#REF!</f>
        <v>#REF!</v>
      </c>
      <c r="W313" s="65" t="e">
        <f>#REF!</f>
        <v>#REF!</v>
      </c>
      <c r="X313" s="65" t="e">
        <f>#REF!</f>
        <v>#REF!</v>
      </c>
      <c r="Y313" s="65" t="e">
        <f>#REF!</f>
        <v>#REF!</v>
      </c>
      <c r="Z313" s="65" t="e">
        <f>#REF!</f>
        <v>#REF!</v>
      </c>
      <c r="AA313" s="65" t="e">
        <f>#REF!</f>
        <v>#REF!</v>
      </c>
      <c r="AB313" s="65" t="e">
        <f>#REF!</f>
        <v>#REF!</v>
      </c>
      <c r="AC313" s="87">
        <v>77.5</v>
      </c>
      <c r="AD313" s="106" t="e">
        <f t="shared" si="143"/>
        <v>#REF!</v>
      </c>
      <c r="AE313" s="77">
        <v>3.54</v>
      </c>
      <c r="AF313" s="78">
        <v>3.8810000000000002</v>
      </c>
      <c r="AG313" s="89" t="e">
        <f t="shared" si="144"/>
        <v>#REF!</v>
      </c>
      <c r="AH313" s="36" t="e">
        <f t="shared" si="145"/>
        <v>#REF!</v>
      </c>
      <c r="AI313" s="36">
        <f>VLOOKUP(A313,'base vis'!C:I,7,0)</f>
        <v>0</v>
      </c>
      <c r="AJ313" s="36">
        <f>VLOOKUP($A313,'base vis'!C:J,8,0)</f>
        <v>0</v>
      </c>
      <c r="AK313" s="36">
        <f>VLOOKUP($A313,'base vis'!C:K,9,0)</f>
        <v>0</v>
      </c>
      <c r="AL313" s="36">
        <f>VLOOKUP($A313,'base vis'!C:L,10,0)</f>
        <v>1</v>
      </c>
      <c r="AM313" s="36">
        <f>VLOOKUP($A313,'base vis'!C:M,11,0)</f>
        <v>3</v>
      </c>
      <c r="AN313" s="36">
        <f>VLOOKUP($A313,'base vis'!C:N,12,0)</f>
        <v>1</v>
      </c>
      <c r="AO313" s="36">
        <f>VLOOKUP($A313,'base vis'!C:O,13,0)</f>
        <v>0</v>
      </c>
      <c r="AP313" s="36">
        <f>VLOOKUP($A313,'base vis'!C:P,14,0)</f>
        <v>0</v>
      </c>
      <c r="AQ313" s="36">
        <f>VLOOKUP($A313,'base vis'!C:Q,15,0)</f>
        <v>0</v>
      </c>
      <c r="AR313" s="36">
        <f>VLOOKUP($A313,'base vis'!C:R,16,0)</f>
        <v>0</v>
      </c>
      <c r="AS313" s="36">
        <f>VLOOKUP($A313,'base vis'!C:S,17,0)</f>
        <v>0</v>
      </c>
      <c r="AT313" s="36">
        <f>VLOOKUP($A313,'base vis'!C:T,18,0)</f>
        <v>0</v>
      </c>
      <c r="AU313" s="36">
        <f>VLOOKUP($A313,'base vis'!C:U,19,0)</f>
        <v>0</v>
      </c>
      <c r="AV313" s="36">
        <f>VLOOKUP($A313,'base vis'!C:V,20,0)</f>
        <v>0</v>
      </c>
      <c r="AW313" s="36">
        <f>VLOOKUP($A313,'base vis'!C:W,21,0)</f>
        <v>0</v>
      </c>
      <c r="AX313" s="36">
        <f>VLOOKUP($A313,'base vis'!C:X,22,0)</f>
        <v>0</v>
      </c>
      <c r="AY313" s="36">
        <f>VLOOKUP($A313,'base vis'!C:Y,23,0)</f>
        <v>0</v>
      </c>
      <c r="AZ313" s="36">
        <f>VLOOKUP($A313,'base vis'!C:E,3,0)</f>
        <v>0</v>
      </c>
      <c r="BA313" s="36">
        <f>VLOOKUP($A313,'base vis'!C:F,4,0)</f>
        <v>4</v>
      </c>
      <c r="BB313" s="36">
        <f>VLOOKUP($A313,'base vis'!C:G,5,0)</f>
        <v>0</v>
      </c>
      <c r="BC313" s="36">
        <f>VLOOKUP($A313,'base vis'!C:H,6,0)</f>
        <v>0</v>
      </c>
      <c r="BD313" s="36" t="e">
        <f t="shared" si="142"/>
        <v>#REF!</v>
      </c>
      <c r="BE313" s="36" t="e">
        <f t="shared" si="116"/>
        <v>#REF!</v>
      </c>
      <c r="BF313" s="36" t="e">
        <f t="shared" si="117"/>
        <v>#REF!</v>
      </c>
      <c r="BG313" s="36" t="e">
        <f t="shared" si="118"/>
        <v>#REF!</v>
      </c>
      <c r="BH313" s="36" t="e">
        <f t="shared" si="119"/>
        <v>#REF!</v>
      </c>
      <c r="BI313" s="36" t="e">
        <f t="shared" si="120"/>
        <v>#REF!</v>
      </c>
      <c r="BJ313" s="36" t="e">
        <f t="shared" si="121"/>
        <v>#REF!</v>
      </c>
      <c r="BK313" s="36" t="e">
        <f t="shared" si="122"/>
        <v>#REF!</v>
      </c>
      <c r="BL313" s="36" t="e">
        <f t="shared" si="123"/>
        <v>#REF!</v>
      </c>
      <c r="BM313" s="36" t="e">
        <f t="shared" si="124"/>
        <v>#REF!</v>
      </c>
      <c r="BN313" s="36" t="e">
        <f t="shared" si="125"/>
        <v>#REF!</v>
      </c>
      <c r="BO313" s="36" t="e">
        <f t="shared" si="126"/>
        <v>#REF!</v>
      </c>
      <c r="BP313" s="36" t="e">
        <f t="shared" si="127"/>
        <v>#REF!</v>
      </c>
      <c r="BQ313" s="36" t="e">
        <f t="shared" si="128"/>
        <v>#REF!</v>
      </c>
      <c r="BR313" s="36" t="e">
        <f t="shared" si="129"/>
        <v>#REF!</v>
      </c>
      <c r="BS313" s="36" t="e">
        <f t="shared" si="130"/>
        <v>#REF!</v>
      </c>
      <c r="BT313" s="36" t="e">
        <f t="shared" si="131"/>
        <v>#REF!</v>
      </c>
      <c r="BU313" s="36" t="e">
        <f t="shared" si="132"/>
        <v>#REF!</v>
      </c>
      <c r="BV313" s="36" t="e">
        <f t="shared" si="133"/>
        <v>#REF!</v>
      </c>
      <c r="BW313" s="36" t="e">
        <f t="shared" si="134"/>
        <v>#REF!</v>
      </c>
      <c r="BX313" s="36" t="e">
        <f t="shared" si="135"/>
        <v>#REF!</v>
      </c>
    </row>
    <row r="314" spans="1:76" s="36" customFormat="1" ht="13.95" customHeight="1" thickBot="1">
      <c r="A314" s="90" t="s">
        <v>378</v>
      </c>
      <c r="B314" s="26">
        <v>5</v>
      </c>
      <c r="C314" s="61" t="s">
        <v>92</v>
      </c>
      <c r="D314" s="62" t="s">
        <v>111</v>
      </c>
      <c r="E314" s="62"/>
      <c r="F314" s="72"/>
      <c r="G314" s="72"/>
      <c r="H314" s="72"/>
      <c r="I314" s="72"/>
      <c r="J314" s="72">
        <v>5</v>
      </c>
      <c r="K314" s="72"/>
      <c r="L314" s="72"/>
      <c r="M314" s="65" t="e">
        <f>#REF!</f>
        <v>#REF!</v>
      </c>
      <c r="N314" s="65" t="e">
        <f>#REF!</f>
        <v>#REF!</v>
      </c>
      <c r="O314" s="65" t="e">
        <f>#REF!</f>
        <v>#REF!</v>
      </c>
      <c r="P314" s="65" t="e">
        <f>#REF!</f>
        <v>#REF!</v>
      </c>
      <c r="Q314" s="65" t="e">
        <f>#REF!</f>
        <v>#REF!</v>
      </c>
      <c r="R314" s="65" t="e">
        <f>#REF!</f>
        <v>#REF!</v>
      </c>
      <c r="S314" s="65" t="e">
        <f>#REF!</f>
        <v>#REF!</v>
      </c>
      <c r="T314" s="65" t="e">
        <f>#REF!</f>
        <v>#REF!</v>
      </c>
      <c r="U314" s="65" t="e">
        <f>#REF!</f>
        <v>#REF!</v>
      </c>
      <c r="V314" s="65" t="e">
        <f>#REF!</f>
        <v>#REF!</v>
      </c>
      <c r="W314" s="65" t="e">
        <f>#REF!</f>
        <v>#REF!</v>
      </c>
      <c r="X314" s="65" t="e">
        <f>#REF!</f>
        <v>#REF!</v>
      </c>
      <c r="Y314" s="65" t="e">
        <f>#REF!</f>
        <v>#REF!</v>
      </c>
      <c r="Z314" s="65" t="e">
        <f>#REF!</f>
        <v>#REF!</v>
      </c>
      <c r="AA314" s="65" t="e">
        <f>#REF!</f>
        <v>#REF!</v>
      </c>
      <c r="AB314" s="65" t="e">
        <f>#REF!</f>
        <v>#REF!</v>
      </c>
      <c r="AC314" s="87">
        <v>77.5</v>
      </c>
      <c r="AD314" s="106" t="e">
        <f t="shared" si="143"/>
        <v>#REF!</v>
      </c>
      <c r="AE314" s="77">
        <v>3.76</v>
      </c>
      <c r="AF314" s="78">
        <v>4.101</v>
      </c>
      <c r="AG314" s="89" t="e">
        <f t="shared" si="144"/>
        <v>#REF!</v>
      </c>
      <c r="AH314" s="36" t="e">
        <f t="shared" si="145"/>
        <v>#REF!</v>
      </c>
      <c r="AI314" s="36">
        <f>VLOOKUP(A314,'base vis'!C:I,7,0)</f>
        <v>0</v>
      </c>
      <c r="AJ314" s="36">
        <f>VLOOKUP($A314,'base vis'!C:J,8,0)</f>
        <v>0</v>
      </c>
      <c r="AK314" s="36">
        <f>VLOOKUP($A314,'base vis'!C:K,9,0)</f>
        <v>0</v>
      </c>
      <c r="AL314" s="36">
        <f>VLOOKUP($A314,'base vis'!C:L,10,0)</f>
        <v>0</v>
      </c>
      <c r="AM314" s="36">
        <f>VLOOKUP($A314,'base vis'!C:M,11,0)</f>
        <v>3</v>
      </c>
      <c r="AN314" s="36">
        <f>VLOOKUP($A314,'base vis'!C:N,12,0)</f>
        <v>2</v>
      </c>
      <c r="AO314" s="36">
        <f>VLOOKUP($A314,'base vis'!C:O,13,0)</f>
        <v>0</v>
      </c>
      <c r="AP314" s="36">
        <f>VLOOKUP($A314,'base vis'!C:P,14,0)</f>
        <v>0</v>
      </c>
      <c r="AQ314" s="36">
        <f>VLOOKUP($A314,'base vis'!C:Q,15,0)</f>
        <v>0</v>
      </c>
      <c r="AR314" s="36">
        <f>VLOOKUP($A314,'base vis'!C:R,16,0)</f>
        <v>0</v>
      </c>
      <c r="AS314" s="36">
        <f>VLOOKUP($A314,'base vis'!C:S,17,0)</f>
        <v>0</v>
      </c>
      <c r="AT314" s="36">
        <f>VLOOKUP($A314,'base vis'!C:T,18,0)</f>
        <v>0</v>
      </c>
      <c r="AU314" s="36">
        <f>VLOOKUP($A314,'base vis'!C:U,19,0)</f>
        <v>0</v>
      </c>
      <c r="AV314" s="36">
        <f>VLOOKUP($A314,'base vis'!C:V,20,0)</f>
        <v>0</v>
      </c>
      <c r="AW314" s="36">
        <f>VLOOKUP($A314,'base vis'!C:W,21,0)</f>
        <v>0</v>
      </c>
      <c r="AX314" s="36">
        <f>VLOOKUP($A314,'base vis'!C:X,22,0)</f>
        <v>0</v>
      </c>
      <c r="AY314" s="36">
        <f>VLOOKUP($A314,'base vis'!C:Y,23,0)</f>
        <v>0</v>
      </c>
      <c r="AZ314" s="36">
        <f>VLOOKUP($A314,'base vis'!C:E,3,0)</f>
        <v>0</v>
      </c>
      <c r="BA314" s="36">
        <f>VLOOKUP($A314,'base vis'!C:F,4,0)</f>
        <v>5</v>
      </c>
      <c r="BB314" s="36">
        <f>VLOOKUP($A314,'base vis'!C:G,5,0)</f>
        <v>0</v>
      </c>
      <c r="BC314" s="36">
        <f>VLOOKUP($A314,'base vis'!C:H,6,0)</f>
        <v>0</v>
      </c>
      <c r="BD314" s="36" t="e">
        <f t="shared" si="142"/>
        <v>#REF!</v>
      </c>
      <c r="BE314" s="36" t="e">
        <f t="shared" si="116"/>
        <v>#REF!</v>
      </c>
      <c r="BF314" s="36" t="e">
        <f t="shared" si="117"/>
        <v>#REF!</v>
      </c>
      <c r="BG314" s="36" t="e">
        <f t="shared" si="118"/>
        <v>#REF!</v>
      </c>
      <c r="BH314" s="36" t="e">
        <f t="shared" si="119"/>
        <v>#REF!</v>
      </c>
      <c r="BI314" s="36" t="e">
        <f t="shared" si="120"/>
        <v>#REF!</v>
      </c>
      <c r="BJ314" s="36" t="e">
        <f t="shared" si="121"/>
        <v>#REF!</v>
      </c>
      <c r="BK314" s="36" t="e">
        <f t="shared" si="122"/>
        <v>#REF!</v>
      </c>
      <c r="BL314" s="36" t="e">
        <f t="shared" si="123"/>
        <v>#REF!</v>
      </c>
      <c r="BM314" s="36" t="e">
        <f t="shared" si="124"/>
        <v>#REF!</v>
      </c>
      <c r="BN314" s="36" t="e">
        <f t="shared" si="125"/>
        <v>#REF!</v>
      </c>
      <c r="BO314" s="36" t="e">
        <f t="shared" si="126"/>
        <v>#REF!</v>
      </c>
      <c r="BP314" s="36" t="e">
        <f t="shared" si="127"/>
        <v>#REF!</v>
      </c>
      <c r="BQ314" s="36" t="e">
        <f t="shared" si="128"/>
        <v>#REF!</v>
      </c>
      <c r="BR314" s="36" t="e">
        <f t="shared" si="129"/>
        <v>#REF!</v>
      </c>
      <c r="BS314" s="36" t="e">
        <f t="shared" si="130"/>
        <v>#REF!</v>
      </c>
      <c r="BT314" s="36" t="e">
        <f t="shared" si="131"/>
        <v>#REF!</v>
      </c>
      <c r="BU314" s="36" t="e">
        <f t="shared" si="132"/>
        <v>#REF!</v>
      </c>
      <c r="BV314" s="36" t="e">
        <f t="shared" si="133"/>
        <v>#REF!</v>
      </c>
      <c r="BW314" s="36" t="e">
        <f t="shared" si="134"/>
        <v>#REF!</v>
      </c>
      <c r="BX314" s="36" t="e">
        <f t="shared" si="135"/>
        <v>#REF!</v>
      </c>
    </row>
    <row r="315" spans="1:76" s="36" customFormat="1" ht="13.95" customHeight="1" thickBot="1">
      <c r="A315" s="90" t="s">
        <v>1437</v>
      </c>
      <c r="B315" s="26">
        <v>5</v>
      </c>
      <c r="C315" s="61" t="s">
        <v>92</v>
      </c>
      <c r="D315" s="62" t="s">
        <v>111</v>
      </c>
      <c r="E315" s="62"/>
      <c r="F315" s="72"/>
      <c r="G315" s="72"/>
      <c r="H315" s="72"/>
      <c r="I315" s="72"/>
      <c r="J315" s="72">
        <v>5</v>
      </c>
      <c r="K315" s="72"/>
      <c r="L315" s="72"/>
      <c r="M315" s="65" t="e">
        <f>#REF!</f>
        <v>#REF!</v>
      </c>
      <c r="N315" s="65" t="e">
        <f>#REF!</f>
        <v>#REF!</v>
      </c>
      <c r="O315" s="65" t="e">
        <f>#REF!</f>
        <v>#REF!</v>
      </c>
      <c r="P315" s="65" t="e">
        <f>#REF!</f>
        <v>#REF!</v>
      </c>
      <c r="Q315" s="65" t="e">
        <f>#REF!</f>
        <v>#REF!</v>
      </c>
      <c r="R315" s="65" t="e">
        <f>#REF!</f>
        <v>#REF!</v>
      </c>
      <c r="S315" s="65" t="e">
        <f>#REF!</f>
        <v>#REF!</v>
      </c>
      <c r="T315" s="65" t="e">
        <f>#REF!</f>
        <v>#REF!</v>
      </c>
      <c r="U315" s="65" t="e">
        <f>#REF!</f>
        <v>#REF!</v>
      </c>
      <c r="V315" s="65" t="e">
        <f>#REF!</f>
        <v>#REF!</v>
      </c>
      <c r="W315" s="65" t="e">
        <f>#REF!</f>
        <v>#REF!</v>
      </c>
      <c r="X315" s="65" t="e">
        <f>#REF!</f>
        <v>#REF!</v>
      </c>
      <c r="Y315" s="65" t="e">
        <f>#REF!</f>
        <v>#REF!</v>
      </c>
      <c r="Z315" s="65" t="e">
        <f>#REF!</f>
        <v>#REF!</v>
      </c>
      <c r="AA315" s="65" t="e">
        <f>#REF!</f>
        <v>#REF!</v>
      </c>
      <c r="AB315" s="65" t="e">
        <f>#REF!</f>
        <v>#REF!</v>
      </c>
      <c r="AC315" s="87">
        <v>77.5</v>
      </c>
      <c r="AD315" s="106" t="e">
        <f t="shared" si="143"/>
        <v>#REF!</v>
      </c>
      <c r="AE315" s="77">
        <v>3.15</v>
      </c>
      <c r="AF315" s="78">
        <v>3.4910000000000001</v>
      </c>
      <c r="AG315" s="89" t="e">
        <f t="shared" si="144"/>
        <v>#REF!</v>
      </c>
      <c r="AH315" s="36" t="e">
        <f t="shared" si="145"/>
        <v>#REF!</v>
      </c>
      <c r="AI315" s="36">
        <f>VLOOKUP(A315,'base vis'!C:I,7,0)</f>
        <v>0</v>
      </c>
      <c r="AJ315" s="36">
        <f>VLOOKUP($A315,'base vis'!C:J,8,0)</f>
        <v>0</v>
      </c>
      <c r="AK315" s="36">
        <f>VLOOKUP($A315,'base vis'!C:K,9,0)</f>
        <v>0</v>
      </c>
      <c r="AL315" s="36">
        <f>VLOOKUP($A315,'base vis'!C:L,10,0)</f>
        <v>4</v>
      </c>
      <c r="AM315" s="36">
        <f>VLOOKUP($A315,'base vis'!C:M,11,0)</f>
        <v>1</v>
      </c>
      <c r="AN315" s="36">
        <f>VLOOKUP($A315,'base vis'!C:N,12,0)</f>
        <v>0</v>
      </c>
      <c r="AO315" s="36">
        <f>VLOOKUP($A315,'base vis'!C:O,13,0)</f>
        <v>0</v>
      </c>
      <c r="AP315" s="36">
        <f>VLOOKUP($A315,'base vis'!C:P,14,0)</f>
        <v>0</v>
      </c>
      <c r="AQ315" s="36">
        <f>VLOOKUP($A315,'base vis'!C:Q,15,0)</f>
        <v>0</v>
      </c>
      <c r="AR315" s="36">
        <f>VLOOKUP($A315,'base vis'!C:R,16,0)</f>
        <v>0</v>
      </c>
      <c r="AS315" s="36">
        <f>VLOOKUP($A315,'base vis'!C:S,17,0)</f>
        <v>0</v>
      </c>
      <c r="AT315" s="36">
        <f>VLOOKUP($A315,'base vis'!C:T,18,0)</f>
        <v>0</v>
      </c>
      <c r="AU315" s="36">
        <f>VLOOKUP($A315,'base vis'!C:U,19,0)</f>
        <v>0</v>
      </c>
      <c r="AV315" s="36">
        <f>VLOOKUP($A315,'base vis'!C:V,20,0)</f>
        <v>0</v>
      </c>
      <c r="AW315" s="36">
        <f>VLOOKUP($A315,'base vis'!C:W,21,0)</f>
        <v>0</v>
      </c>
      <c r="AX315" s="36">
        <f>VLOOKUP($A315,'base vis'!C:X,22,0)</f>
        <v>0</v>
      </c>
      <c r="AY315" s="36">
        <f>VLOOKUP($A315,'base vis'!C:Y,23,0)</f>
        <v>0</v>
      </c>
      <c r="AZ315" s="36">
        <f>VLOOKUP($A315,'base vis'!C:E,3,0)</f>
        <v>4</v>
      </c>
      <c r="BA315" s="36">
        <f>VLOOKUP($A315,'base vis'!C:F,4,0)</f>
        <v>1</v>
      </c>
      <c r="BB315" s="36">
        <f>VLOOKUP($A315,'base vis'!C:G,5,0)</f>
        <v>0</v>
      </c>
      <c r="BC315" s="36">
        <f>VLOOKUP($A315,'base vis'!C:H,6,0)</f>
        <v>0</v>
      </c>
      <c r="BD315" s="36" t="e">
        <f t="shared" si="142"/>
        <v>#REF!</v>
      </c>
      <c r="BE315" s="36" t="e">
        <f t="shared" si="116"/>
        <v>#REF!</v>
      </c>
      <c r="BF315" s="36" t="e">
        <f t="shared" si="117"/>
        <v>#REF!</v>
      </c>
      <c r="BG315" s="36" t="e">
        <f t="shared" si="118"/>
        <v>#REF!</v>
      </c>
      <c r="BH315" s="36" t="e">
        <f t="shared" si="119"/>
        <v>#REF!</v>
      </c>
      <c r="BI315" s="36" t="e">
        <f t="shared" si="120"/>
        <v>#REF!</v>
      </c>
      <c r="BJ315" s="36" t="e">
        <f t="shared" si="121"/>
        <v>#REF!</v>
      </c>
      <c r="BK315" s="36" t="e">
        <f t="shared" si="122"/>
        <v>#REF!</v>
      </c>
      <c r="BL315" s="36" t="e">
        <f t="shared" si="123"/>
        <v>#REF!</v>
      </c>
      <c r="BM315" s="36" t="e">
        <f t="shared" si="124"/>
        <v>#REF!</v>
      </c>
      <c r="BN315" s="36" t="e">
        <f t="shared" si="125"/>
        <v>#REF!</v>
      </c>
      <c r="BO315" s="36" t="e">
        <f t="shared" si="126"/>
        <v>#REF!</v>
      </c>
      <c r="BP315" s="36" t="e">
        <f t="shared" si="127"/>
        <v>#REF!</v>
      </c>
      <c r="BQ315" s="36" t="e">
        <f t="shared" si="128"/>
        <v>#REF!</v>
      </c>
      <c r="BR315" s="36" t="e">
        <f t="shared" si="129"/>
        <v>#REF!</v>
      </c>
      <c r="BS315" s="36" t="e">
        <f t="shared" si="130"/>
        <v>#REF!</v>
      </c>
      <c r="BT315" s="36" t="e">
        <f t="shared" si="131"/>
        <v>#REF!</v>
      </c>
      <c r="BU315" s="36" t="e">
        <f t="shared" si="132"/>
        <v>#REF!</v>
      </c>
      <c r="BV315" s="36" t="e">
        <f t="shared" si="133"/>
        <v>#REF!</v>
      </c>
      <c r="BW315" s="36" t="e">
        <f t="shared" si="134"/>
        <v>#REF!</v>
      </c>
      <c r="BX315" s="36" t="e">
        <f t="shared" si="135"/>
        <v>#REF!</v>
      </c>
    </row>
    <row r="316" spans="1:76" s="36" customFormat="1" ht="13.95" customHeight="1" thickBot="1">
      <c r="A316" s="90" t="s">
        <v>1438</v>
      </c>
      <c r="B316" s="26">
        <v>5</v>
      </c>
      <c r="C316" s="61" t="s">
        <v>92</v>
      </c>
      <c r="D316" s="62" t="s">
        <v>111</v>
      </c>
      <c r="E316" s="62"/>
      <c r="F316" s="72"/>
      <c r="G316" s="72"/>
      <c r="H316" s="72"/>
      <c r="I316" s="72"/>
      <c r="J316" s="72">
        <v>5</v>
      </c>
      <c r="K316" s="72"/>
      <c r="L316" s="72"/>
      <c r="M316" s="65" t="e">
        <f>#REF!</f>
        <v>#REF!</v>
      </c>
      <c r="N316" s="65" t="e">
        <f>#REF!</f>
        <v>#REF!</v>
      </c>
      <c r="O316" s="65" t="e">
        <f>#REF!</f>
        <v>#REF!</v>
      </c>
      <c r="P316" s="65" t="e">
        <f>#REF!</f>
        <v>#REF!</v>
      </c>
      <c r="Q316" s="65" t="e">
        <f>#REF!</f>
        <v>#REF!</v>
      </c>
      <c r="R316" s="65" t="e">
        <f>#REF!</f>
        <v>#REF!</v>
      </c>
      <c r="S316" s="65" t="e">
        <f>#REF!</f>
        <v>#REF!</v>
      </c>
      <c r="T316" s="65" t="e">
        <f>#REF!</f>
        <v>#REF!</v>
      </c>
      <c r="U316" s="65" t="e">
        <f>#REF!</f>
        <v>#REF!</v>
      </c>
      <c r="V316" s="65" t="e">
        <f>#REF!</f>
        <v>#REF!</v>
      </c>
      <c r="W316" s="65" t="e">
        <f>#REF!</f>
        <v>#REF!</v>
      </c>
      <c r="X316" s="65" t="e">
        <f>#REF!</f>
        <v>#REF!</v>
      </c>
      <c r="Y316" s="65" t="e">
        <f>#REF!</f>
        <v>#REF!</v>
      </c>
      <c r="Z316" s="65" t="e">
        <f>#REF!</f>
        <v>#REF!</v>
      </c>
      <c r="AA316" s="65" t="e">
        <f>#REF!</f>
        <v>#REF!</v>
      </c>
      <c r="AB316" s="65" t="e">
        <f>#REF!</f>
        <v>#REF!</v>
      </c>
      <c r="AC316" s="87">
        <v>77.5</v>
      </c>
      <c r="AD316" s="106" t="e">
        <f t="shared" si="143"/>
        <v>#REF!</v>
      </c>
      <c r="AE316" s="77">
        <v>3.9</v>
      </c>
      <c r="AF316" s="78">
        <v>4.2409999999999997</v>
      </c>
      <c r="AG316" s="89" t="e">
        <f t="shared" si="144"/>
        <v>#REF!</v>
      </c>
      <c r="AH316" s="36" t="e">
        <f t="shared" si="145"/>
        <v>#REF!</v>
      </c>
      <c r="AI316" s="36">
        <f>VLOOKUP(A316,'base vis'!C:I,7,0)</f>
        <v>0</v>
      </c>
      <c r="AJ316" s="36">
        <f>VLOOKUP($A316,'base vis'!C:J,8,0)</f>
        <v>0</v>
      </c>
      <c r="AK316" s="36">
        <f>VLOOKUP($A316,'base vis'!C:K,9,0)</f>
        <v>1</v>
      </c>
      <c r="AL316" s="36">
        <f>VLOOKUP($A316,'base vis'!C:L,10,0)</f>
        <v>3</v>
      </c>
      <c r="AM316" s="36">
        <f>VLOOKUP($A316,'base vis'!C:M,11,0)</f>
        <v>1</v>
      </c>
      <c r="AN316" s="36">
        <f>VLOOKUP($A316,'base vis'!C:N,12,0)</f>
        <v>0</v>
      </c>
      <c r="AO316" s="36">
        <f>VLOOKUP($A316,'base vis'!C:O,13,0)</f>
        <v>0</v>
      </c>
      <c r="AP316" s="36">
        <f>VLOOKUP($A316,'base vis'!C:P,14,0)</f>
        <v>0</v>
      </c>
      <c r="AQ316" s="36">
        <f>VLOOKUP($A316,'base vis'!C:Q,15,0)</f>
        <v>0</v>
      </c>
      <c r="AR316" s="36">
        <f>VLOOKUP($A316,'base vis'!C:R,16,0)</f>
        <v>0</v>
      </c>
      <c r="AS316" s="36">
        <f>VLOOKUP($A316,'base vis'!C:S,17,0)</f>
        <v>0</v>
      </c>
      <c r="AT316" s="36">
        <f>VLOOKUP($A316,'base vis'!C:T,18,0)</f>
        <v>0</v>
      </c>
      <c r="AU316" s="36">
        <f>VLOOKUP($A316,'base vis'!C:U,19,0)</f>
        <v>0</v>
      </c>
      <c r="AV316" s="36">
        <f>VLOOKUP($A316,'base vis'!C:V,20,0)</f>
        <v>0</v>
      </c>
      <c r="AW316" s="36">
        <f>VLOOKUP($A316,'base vis'!C:W,21,0)</f>
        <v>0</v>
      </c>
      <c r="AX316" s="36">
        <f>VLOOKUP($A316,'base vis'!C:X,22,0)</f>
        <v>0</v>
      </c>
      <c r="AY316" s="36">
        <f>VLOOKUP($A316,'base vis'!C:Y,23,0)</f>
        <v>0</v>
      </c>
      <c r="AZ316" s="36">
        <f>VLOOKUP($A316,'base vis'!C:E,3,0)</f>
        <v>3</v>
      </c>
      <c r="BA316" s="36">
        <f>VLOOKUP($A316,'base vis'!C:F,4,0)</f>
        <v>2</v>
      </c>
      <c r="BB316" s="36">
        <f>VLOOKUP($A316,'base vis'!C:G,5,0)</f>
        <v>0</v>
      </c>
      <c r="BC316" s="36">
        <f>VLOOKUP($A316,'base vis'!C:H,6,0)</f>
        <v>0</v>
      </c>
      <c r="BD316" s="36" t="e">
        <f t="shared" si="142"/>
        <v>#REF!</v>
      </c>
      <c r="BE316" s="36" t="e">
        <f t="shared" si="116"/>
        <v>#REF!</v>
      </c>
      <c r="BF316" s="36" t="e">
        <f t="shared" si="117"/>
        <v>#REF!</v>
      </c>
      <c r="BG316" s="36" t="e">
        <f t="shared" si="118"/>
        <v>#REF!</v>
      </c>
      <c r="BH316" s="36" t="e">
        <f t="shared" si="119"/>
        <v>#REF!</v>
      </c>
      <c r="BI316" s="36" t="e">
        <f t="shared" si="120"/>
        <v>#REF!</v>
      </c>
      <c r="BJ316" s="36" t="e">
        <f t="shared" si="121"/>
        <v>#REF!</v>
      </c>
      <c r="BK316" s="36" t="e">
        <f t="shared" si="122"/>
        <v>#REF!</v>
      </c>
      <c r="BL316" s="36" t="e">
        <f t="shared" si="123"/>
        <v>#REF!</v>
      </c>
      <c r="BM316" s="36" t="e">
        <f t="shared" si="124"/>
        <v>#REF!</v>
      </c>
      <c r="BN316" s="36" t="e">
        <f t="shared" si="125"/>
        <v>#REF!</v>
      </c>
      <c r="BO316" s="36" t="e">
        <f t="shared" si="126"/>
        <v>#REF!</v>
      </c>
      <c r="BP316" s="36" t="e">
        <f t="shared" si="127"/>
        <v>#REF!</v>
      </c>
      <c r="BQ316" s="36" t="e">
        <f t="shared" si="128"/>
        <v>#REF!</v>
      </c>
      <c r="BR316" s="36" t="e">
        <f t="shared" si="129"/>
        <v>#REF!</v>
      </c>
      <c r="BS316" s="36" t="e">
        <f t="shared" si="130"/>
        <v>#REF!</v>
      </c>
      <c r="BT316" s="36" t="e">
        <f t="shared" si="131"/>
        <v>#REF!</v>
      </c>
      <c r="BU316" s="36" t="e">
        <f t="shared" si="132"/>
        <v>#REF!</v>
      </c>
      <c r="BV316" s="36" t="e">
        <f t="shared" si="133"/>
        <v>#REF!</v>
      </c>
      <c r="BW316" s="36" t="e">
        <f t="shared" si="134"/>
        <v>#REF!</v>
      </c>
      <c r="BX316" s="36" t="e">
        <f t="shared" si="135"/>
        <v>#REF!</v>
      </c>
    </row>
    <row r="317" spans="1:76" s="36" customFormat="1" ht="13.95" customHeight="1" thickBot="1">
      <c r="A317" s="90" t="s">
        <v>1439</v>
      </c>
      <c r="B317" s="26">
        <v>5</v>
      </c>
      <c r="C317" s="61" t="s">
        <v>92</v>
      </c>
      <c r="D317" s="62" t="s">
        <v>111</v>
      </c>
      <c r="E317" s="62"/>
      <c r="F317" s="72"/>
      <c r="G317" s="72"/>
      <c r="H317" s="72"/>
      <c r="I317" s="72"/>
      <c r="J317" s="72">
        <v>5</v>
      </c>
      <c r="K317" s="72"/>
      <c r="L317" s="72"/>
      <c r="M317" s="65" t="e">
        <f>#REF!</f>
        <v>#REF!</v>
      </c>
      <c r="N317" s="65" t="e">
        <f>#REF!</f>
        <v>#REF!</v>
      </c>
      <c r="O317" s="65" t="e">
        <f>#REF!</f>
        <v>#REF!</v>
      </c>
      <c r="P317" s="65" t="e">
        <f>#REF!</f>
        <v>#REF!</v>
      </c>
      <c r="Q317" s="65" t="e">
        <f>#REF!</f>
        <v>#REF!</v>
      </c>
      <c r="R317" s="65" t="e">
        <f>#REF!</f>
        <v>#REF!</v>
      </c>
      <c r="S317" s="65" t="e">
        <f>#REF!</f>
        <v>#REF!</v>
      </c>
      <c r="T317" s="65" t="e">
        <f>#REF!</f>
        <v>#REF!</v>
      </c>
      <c r="U317" s="65" t="e">
        <f>#REF!</f>
        <v>#REF!</v>
      </c>
      <c r="V317" s="65" t="e">
        <f>#REF!</f>
        <v>#REF!</v>
      </c>
      <c r="W317" s="65" t="e">
        <f>#REF!</f>
        <v>#REF!</v>
      </c>
      <c r="X317" s="65" t="e">
        <f>#REF!</f>
        <v>#REF!</v>
      </c>
      <c r="Y317" s="65" t="e">
        <f>#REF!</f>
        <v>#REF!</v>
      </c>
      <c r="Z317" s="65" t="e">
        <f>#REF!</f>
        <v>#REF!</v>
      </c>
      <c r="AA317" s="65" t="e">
        <f>#REF!</f>
        <v>#REF!</v>
      </c>
      <c r="AB317" s="65" t="e">
        <f>#REF!</f>
        <v>#REF!</v>
      </c>
      <c r="AC317" s="87">
        <v>80</v>
      </c>
      <c r="AD317" s="106" t="e">
        <f t="shared" si="143"/>
        <v>#REF!</v>
      </c>
      <c r="AE317" s="77">
        <v>4.33</v>
      </c>
      <c r="AF317" s="78">
        <v>4.6710000000000003</v>
      </c>
      <c r="AG317" s="89" t="e">
        <f t="shared" si="144"/>
        <v>#REF!</v>
      </c>
      <c r="AH317" s="36" t="e">
        <f t="shared" si="145"/>
        <v>#REF!</v>
      </c>
      <c r="AI317" s="36">
        <f>VLOOKUP(A317,'base vis'!C:I,7,0)</f>
        <v>0</v>
      </c>
      <c r="AJ317" s="36">
        <f>VLOOKUP($A317,'base vis'!C:J,8,0)</f>
        <v>0</v>
      </c>
      <c r="AK317" s="36">
        <f>VLOOKUP($A317,'base vis'!C:K,9,0)</f>
        <v>1</v>
      </c>
      <c r="AL317" s="36">
        <f>VLOOKUP($A317,'base vis'!C:L,10,0)</f>
        <v>0</v>
      </c>
      <c r="AM317" s="36">
        <f>VLOOKUP($A317,'base vis'!C:M,11,0)</f>
        <v>4</v>
      </c>
      <c r="AN317" s="36">
        <f>VLOOKUP($A317,'base vis'!C:N,12,0)</f>
        <v>0</v>
      </c>
      <c r="AO317" s="36">
        <f>VLOOKUP($A317,'base vis'!C:O,13,0)</f>
        <v>0</v>
      </c>
      <c r="AP317" s="36">
        <f>VLOOKUP($A317,'base vis'!C:P,14,0)</f>
        <v>0</v>
      </c>
      <c r="AQ317" s="36">
        <f>VLOOKUP($A317,'base vis'!C:Q,15,0)</f>
        <v>0</v>
      </c>
      <c r="AR317" s="36">
        <f>VLOOKUP($A317,'base vis'!C:R,16,0)</f>
        <v>0</v>
      </c>
      <c r="AS317" s="36">
        <f>VLOOKUP($A317,'base vis'!C:S,17,0)</f>
        <v>0</v>
      </c>
      <c r="AT317" s="36">
        <f>VLOOKUP($A317,'base vis'!C:T,18,0)</f>
        <v>0</v>
      </c>
      <c r="AU317" s="36">
        <f>VLOOKUP($A317,'base vis'!C:U,19,0)</f>
        <v>0</v>
      </c>
      <c r="AV317" s="36">
        <f>VLOOKUP($A317,'base vis'!C:V,20,0)</f>
        <v>0</v>
      </c>
      <c r="AW317" s="36">
        <f>VLOOKUP($A317,'base vis'!C:W,21,0)</f>
        <v>0</v>
      </c>
      <c r="AX317" s="36">
        <f>VLOOKUP($A317,'base vis'!C:X,22,0)</f>
        <v>0</v>
      </c>
      <c r="AY317" s="36">
        <f>VLOOKUP($A317,'base vis'!C:Y,23,0)</f>
        <v>0</v>
      </c>
      <c r="AZ317" s="36">
        <f>VLOOKUP($A317,'base vis'!C:E,3,0)</f>
        <v>4</v>
      </c>
      <c r="BA317" s="36">
        <f>VLOOKUP($A317,'base vis'!C:F,4,0)</f>
        <v>1</v>
      </c>
      <c r="BB317" s="36">
        <f>VLOOKUP($A317,'base vis'!C:G,5,0)</f>
        <v>0</v>
      </c>
      <c r="BC317" s="36">
        <f>VLOOKUP($A317,'base vis'!C:H,6,0)</f>
        <v>0</v>
      </c>
      <c r="BD317" s="36" t="e">
        <f t="shared" si="142"/>
        <v>#REF!</v>
      </c>
      <c r="BE317" s="36" t="e">
        <f t="shared" si="116"/>
        <v>#REF!</v>
      </c>
      <c r="BF317" s="36" t="e">
        <f t="shared" si="117"/>
        <v>#REF!</v>
      </c>
      <c r="BG317" s="36" t="e">
        <f t="shared" si="118"/>
        <v>#REF!</v>
      </c>
      <c r="BH317" s="36" t="e">
        <f t="shared" si="119"/>
        <v>#REF!</v>
      </c>
      <c r="BI317" s="36" t="e">
        <f t="shared" si="120"/>
        <v>#REF!</v>
      </c>
      <c r="BJ317" s="36" t="e">
        <f t="shared" si="121"/>
        <v>#REF!</v>
      </c>
      <c r="BK317" s="36" t="e">
        <f t="shared" si="122"/>
        <v>#REF!</v>
      </c>
      <c r="BL317" s="36" t="e">
        <f t="shared" si="123"/>
        <v>#REF!</v>
      </c>
      <c r="BM317" s="36" t="e">
        <f t="shared" si="124"/>
        <v>#REF!</v>
      </c>
      <c r="BN317" s="36" t="e">
        <f t="shared" si="125"/>
        <v>#REF!</v>
      </c>
      <c r="BO317" s="36" t="e">
        <f t="shared" si="126"/>
        <v>#REF!</v>
      </c>
      <c r="BP317" s="36" t="e">
        <f t="shared" si="127"/>
        <v>#REF!</v>
      </c>
      <c r="BQ317" s="36" t="e">
        <f t="shared" si="128"/>
        <v>#REF!</v>
      </c>
      <c r="BR317" s="36" t="e">
        <f t="shared" si="129"/>
        <v>#REF!</v>
      </c>
      <c r="BS317" s="36" t="e">
        <f t="shared" si="130"/>
        <v>#REF!</v>
      </c>
      <c r="BT317" s="36" t="e">
        <f t="shared" si="131"/>
        <v>#REF!</v>
      </c>
      <c r="BU317" s="36" t="e">
        <f t="shared" si="132"/>
        <v>#REF!</v>
      </c>
      <c r="BV317" s="36" t="e">
        <f t="shared" si="133"/>
        <v>#REF!</v>
      </c>
      <c r="BW317" s="36" t="e">
        <f t="shared" si="134"/>
        <v>#REF!</v>
      </c>
      <c r="BX317" s="36" t="e">
        <f t="shared" si="135"/>
        <v>#REF!</v>
      </c>
    </row>
    <row r="318" spans="1:76" s="36" customFormat="1" ht="13.95" customHeight="1" thickBot="1">
      <c r="A318" s="90" t="s">
        <v>379</v>
      </c>
      <c r="B318" s="26">
        <v>4</v>
      </c>
      <c r="C318" s="61" t="s">
        <v>92</v>
      </c>
      <c r="D318" s="62" t="s">
        <v>111</v>
      </c>
      <c r="E318" s="62"/>
      <c r="F318" s="72"/>
      <c r="G318" s="72"/>
      <c r="H318" s="72"/>
      <c r="I318" s="72"/>
      <c r="J318" s="72">
        <v>4</v>
      </c>
      <c r="K318" s="72"/>
      <c r="L318" s="72"/>
      <c r="M318" s="65" t="e">
        <f>#REF!</f>
        <v>#REF!</v>
      </c>
      <c r="N318" s="65" t="e">
        <f>#REF!</f>
        <v>#REF!</v>
      </c>
      <c r="O318" s="65" t="e">
        <f>#REF!</f>
        <v>#REF!</v>
      </c>
      <c r="P318" s="65" t="e">
        <f>#REF!</f>
        <v>#REF!</v>
      </c>
      <c r="Q318" s="65" t="e">
        <f>#REF!</f>
        <v>#REF!</v>
      </c>
      <c r="R318" s="65" t="e">
        <f>#REF!</f>
        <v>#REF!</v>
      </c>
      <c r="S318" s="65" t="e">
        <f>#REF!</f>
        <v>#REF!</v>
      </c>
      <c r="T318" s="65" t="e">
        <f>#REF!</f>
        <v>#REF!</v>
      </c>
      <c r="U318" s="65" t="e">
        <f>#REF!</f>
        <v>#REF!</v>
      </c>
      <c r="V318" s="65" t="e">
        <f>#REF!</f>
        <v>#REF!</v>
      </c>
      <c r="W318" s="65" t="e">
        <f>#REF!</f>
        <v>#REF!</v>
      </c>
      <c r="X318" s="65" t="e">
        <f>#REF!</f>
        <v>#REF!</v>
      </c>
      <c r="Y318" s="65" t="e">
        <f>#REF!</f>
        <v>#REF!</v>
      </c>
      <c r="Z318" s="65" t="e">
        <f>#REF!</f>
        <v>#REF!</v>
      </c>
      <c r="AA318" s="65" t="e">
        <f>#REF!</f>
        <v>#REF!</v>
      </c>
      <c r="AB318" s="65" t="e">
        <f>#REF!</f>
        <v>#REF!</v>
      </c>
      <c r="AC318" s="87">
        <v>80</v>
      </c>
      <c r="AD318" s="106" t="e">
        <f t="shared" si="143"/>
        <v>#REF!</v>
      </c>
      <c r="AE318" s="77">
        <v>5.5</v>
      </c>
      <c r="AF318" s="78">
        <v>5.8410000000000002</v>
      </c>
      <c r="AG318" s="89" t="e">
        <f t="shared" si="144"/>
        <v>#REF!</v>
      </c>
      <c r="AH318" s="36" t="e">
        <f t="shared" si="145"/>
        <v>#REF!</v>
      </c>
      <c r="AI318" s="36">
        <f>VLOOKUP(A318,'base vis'!C:I,7,0)</f>
        <v>0</v>
      </c>
      <c r="AJ318" s="36">
        <f>VLOOKUP($A318,'base vis'!C:J,8,0)</f>
        <v>0</v>
      </c>
      <c r="AK318" s="36">
        <f>VLOOKUP($A318,'base vis'!C:K,9,0)</f>
        <v>0</v>
      </c>
      <c r="AL318" s="36">
        <f>VLOOKUP($A318,'base vis'!C:L,10,0)</f>
        <v>0</v>
      </c>
      <c r="AM318" s="36">
        <f>VLOOKUP($A318,'base vis'!C:M,11,0)</f>
        <v>1</v>
      </c>
      <c r="AN318" s="36">
        <f>VLOOKUP($A318,'base vis'!C:N,12,0)</f>
        <v>0</v>
      </c>
      <c r="AO318" s="36">
        <f>VLOOKUP($A318,'base vis'!C:O,13,0)</f>
        <v>3</v>
      </c>
      <c r="AP318" s="36">
        <f>VLOOKUP($A318,'base vis'!C:P,14,0)</f>
        <v>0</v>
      </c>
      <c r="AQ318" s="36">
        <f>VLOOKUP($A318,'base vis'!C:Q,15,0)</f>
        <v>0</v>
      </c>
      <c r="AR318" s="36">
        <f>VLOOKUP($A318,'base vis'!C:R,16,0)</f>
        <v>0</v>
      </c>
      <c r="AS318" s="36">
        <f>VLOOKUP($A318,'base vis'!C:S,17,0)</f>
        <v>0</v>
      </c>
      <c r="AT318" s="36">
        <f>VLOOKUP($A318,'base vis'!C:T,18,0)</f>
        <v>0</v>
      </c>
      <c r="AU318" s="36">
        <f>VLOOKUP($A318,'base vis'!C:U,19,0)</f>
        <v>0</v>
      </c>
      <c r="AV318" s="36">
        <f>VLOOKUP($A318,'base vis'!C:V,20,0)</f>
        <v>0</v>
      </c>
      <c r="AW318" s="36">
        <f>VLOOKUP($A318,'base vis'!C:W,21,0)</f>
        <v>0</v>
      </c>
      <c r="AX318" s="36">
        <f>VLOOKUP($A318,'base vis'!C:X,22,0)</f>
        <v>0</v>
      </c>
      <c r="AY318" s="36">
        <f>VLOOKUP($A318,'base vis'!C:Y,23,0)</f>
        <v>0</v>
      </c>
      <c r="AZ318" s="36">
        <f>VLOOKUP($A318,'base vis'!C:E,3,0)</f>
        <v>0</v>
      </c>
      <c r="BA318" s="36">
        <f>VLOOKUP($A318,'base vis'!C:F,4,0)</f>
        <v>4</v>
      </c>
      <c r="BB318" s="36">
        <f>VLOOKUP($A318,'base vis'!C:G,5,0)</f>
        <v>0</v>
      </c>
      <c r="BC318" s="36">
        <f>VLOOKUP($A318,'base vis'!C:H,6,0)</f>
        <v>0</v>
      </c>
      <c r="BD318" s="36" t="e">
        <f t="shared" si="142"/>
        <v>#REF!</v>
      </c>
      <c r="BE318" s="36" t="e">
        <f t="shared" ref="BE318:BE347" si="146">IF($AH318&gt;0,$AH318*AJ318,0)</f>
        <v>#REF!</v>
      </c>
      <c r="BF318" s="36" t="e">
        <f t="shared" ref="BF318:BF347" si="147">IF($AH318&gt;0,$AH318*AK318,0)</f>
        <v>#REF!</v>
      </c>
      <c r="BG318" s="36" t="e">
        <f t="shared" ref="BG318:BG347" si="148">IF($AH318&gt;0,$AH318*AL318,0)</f>
        <v>#REF!</v>
      </c>
      <c r="BH318" s="36" t="e">
        <f t="shared" ref="BH318:BH347" si="149">IF($AH318&gt;0,$AH318*AM318,0)</f>
        <v>#REF!</v>
      </c>
      <c r="BI318" s="36" t="e">
        <f t="shared" ref="BI318:BI347" si="150">IF($AH318&gt;0,$AH318*AN318,0)</f>
        <v>#REF!</v>
      </c>
      <c r="BJ318" s="36" t="e">
        <f t="shared" ref="BJ318:BJ347" si="151">IF($AH318&gt;0,$AH318*AO318,0)</f>
        <v>#REF!</v>
      </c>
      <c r="BK318" s="36" t="e">
        <f t="shared" ref="BK318:BK347" si="152">IF($AH318&gt;0,$AH318*AP318,0)</f>
        <v>#REF!</v>
      </c>
      <c r="BL318" s="36" t="e">
        <f t="shared" ref="BL318:BL347" si="153">IF($AH318&gt;0,$AH318*AQ318,0)</f>
        <v>#REF!</v>
      </c>
      <c r="BM318" s="36" t="e">
        <f t="shared" ref="BM318:BM347" si="154">IF($AH318&gt;0,$AH318*AR318,0)</f>
        <v>#REF!</v>
      </c>
      <c r="BN318" s="36" t="e">
        <f t="shared" ref="BN318:BN347" si="155">IF($AH318&gt;0,$AH318*AS318,0)</f>
        <v>#REF!</v>
      </c>
      <c r="BO318" s="36" t="e">
        <f t="shared" ref="BO318:BO347" si="156">IF($AH318&gt;0,$AH318*AT318,0)</f>
        <v>#REF!</v>
      </c>
      <c r="BP318" s="36" t="e">
        <f t="shared" ref="BP318:BP347" si="157">IF($AH318&gt;0,$AH318*AU318,0)</f>
        <v>#REF!</v>
      </c>
      <c r="BQ318" s="36" t="e">
        <f t="shared" ref="BQ318:BQ347" si="158">IF($AH318&gt;0,$AH318*AV318,0)</f>
        <v>#REF!</v>
      </c>
      <c r="BR318" s="36" t="e">
        <f t="shared" ref="BR318:BR347" si="159">IF($AH318&gt;0,$AH318*AW318,0)</f>
        <v>#REF!</v>
      </c>
      <c r="BS318" s="36" t="e">
        <f t="shared" ref="BS318:BS347" si="160">IF($AH318&gt;0,$AH318*AX318,0)</f>
        <v>#REF!</v>
      </c>
      <c r="BT318" s="36" t="e">
        <f t="shared" ref="BT318:BT347" si="161">IF($AH318&gt;0,$AH318*AY318,0)</f>
        <v>#REF!</v>
      </c>
      <c r="BU318" s="36" t="e">
        <f t="shared" ref="BU318:BU347" si="162">IF($AH318&gt;0,$AH318*AZ318,0)</f>
        <v>#REF!</v>
      </c>
      <c r="BV318" s="36" t="e">
        <f t="shared" ref="BV318:BV347" si="163">IF($AH318&gt;0,$AH318*BA318,0)</f>
        <v>#REF!</v>
      </c>
      <c r="BW318" s="36" t="e">
        <f t="shared" ref="BW318:BW347" si="164">IF($AH318&gt;0,$AH318*BB318,0)</f>
        <v>#REF!</v>
      </c>
      <c r="BX318" s="36" t="e">
        <f t="shared" ref="BX318:BX347" si="165">IF($AH318&gt;0,$AH318*BC318,0)</f>
        <v>#REF!</v>
      </c>
    </row>
    <row r="319" spans="1:76" s="36" customFormat="1" ht="13.95" customHeight="1" thickBot="1">
      <c r="A319" s="90" t="s">
        <v>380</v>
      </c>
      <c r="B319" s="26">
        <v>4</v>
      </c>
      <c r="C319" s="61" t="s">
        <v>93</v>
      </c>
      <c r="D319" s="62" t="s">
        <v>111</v>
      </c>
      <c r="E319" s="62"/>
      <c r="F319" s="72"/>
      <c r="G319" s="72"/>
      <c r="H319" s="72"/>
      <c r="I319" s="72"/>
      <c r="J319" s="72"/>
      <c r="K319" s="72">
        <v>4</v>
      </c>
      <c r="L319" s="72"/>
      <c r="M319" s="65" t="e">
        <f>#REF!</f>
        <v>#REF!</v>
      </c>
      <c r="N319" s="65" t="e">
        <f>#REF!</f>
        <v>#REF!</v>
      </c>
      <c r="O319" s="65" t="e">
        <f>#REF!</f>
        <v>#REF!</v>
      </c>
      <c r="P319" s="65" t="e">
        <f>#REF!</f>
        <v>#REF!</v>
      </c>
      <c r="Q319" s="65" t="e">
        <f>#REF!</f>
        <v>#REF!</v>
      </c>
      <c r="R319" s="65" t="e">
        <f>#REF!</f>
        <v>#REF!</v>
      </c>
      <c r="S319" s="65" t="e">
        <f>#REF!</f>
        <v>#REF!</v>
      </c>
      <c r="T319" s="65" t="e">
        <f>#REF!</f>
        <v>#REF!</v>
      </c>
      <c r="U319" s="65" t="e">
        <f>#REF!</f>
        <v>#REF!</v>
      </c>
      <c r="V319" s="65" t="e">
        <f>#REF!</f>
        <v>#REF!</v>
      </c>
      <c r="W319" s="65" t="e">
        <f>#REF!</f>
        <v>#REF!</v>
      </c>
      <c r="X319" s="65" t="e">
        <f>#REF!</f>
        <v>#REF!</v>
      </c>
      <c r="Y319" s="65" t="e">
        <f>#REF!</f>
        <v>#REF!</v>
      </c>
      <c r="Z319" s="65" t="e">
        <f>#REF!</f>
        <v>#REF!</v>
      </c>
      <c r="AA319" s="65" t="e">
        <f>#REF!</f>
        <v>#REF!</v>
      </c>
      <c r="AB319" s="65" t="e">
        <f>#REF!</f>
        <v>#REF!</v>
      </c>
      <c r="AC319" s="87">
        <v>80</v>
      </c>
      <c r="AD319" s="106" t="e">
        <f t="shared" si="143"/>
        <v>#REF!</v>
      </c>
      <c r="AE319" s="77">
        <v>5.72</v>
      </c>
      <c r="AF319" s="78">
        <v>6.0609999999999999</v>
      </c>
      <c r="AG319" s="89" t="e">
        <f t="shared" si="144"/>
        <v>#REF!</v>
      </c>
      <c r="AH319" s="36" t="e">
        <f t="shared" si="145"/>
        <v>#REF!</v>
      </c>
      <c r="AI319" s="36">
        <f>VLOOKUP(A319,'base vis'!C:I,7,0)</f>
        <v>0</v>
      </c>
      <c r="AJ319" s="36">
        <f>VLOOKUP($A319,'base vis'!C:J,8,0)</f>
        <v>0</v>
      </c>
      <c r="AK319" s="36">
        <f>VLOOKUP($A319,'base vis'!C:K,9,0)</f>
        <v>0</v>
      </c>
      <c r="AL319" s="36">
        <f>VLOOKUP($A319,'base vis'!C:L,10,0)</f>
        <v>0</v>
      </c>
      <c r="AM319" s="36">
        <f>VLOOKUP($A319,'base vis'!C:M,11,0)</f>
        <v>1</v>
      </c>
      <c r="AN319" s="36">
        <f>VLOOKUP($A319,'base vis'!C:N,12,0)</f>
        <v>2</v>
      </c>
      <c r="AO319" s="36">
        <f>VLOOKUP($A319,'base vis'!C:O,13,0)</f>
        <v>0</v>
      </c>
      <c r="AP319" s="36">
        <f>VLOOKUP($A319,'base vis'!C:P,14,0)</f>
        <v>1</v>
      </c>
      <c r="AQ319" s="36">
        <f>VLOOKUP($A319,'base vis'!C:Q,15,0)</f>
        <v>0</v>
      </c>
      <c r="AR319" s="36">
        <f>VLOOKUP($A319,'base vis'!C:R,16,0)</f>
        <v>0</v>
      </c>
      <c r="AS319" s="36">
        <f>VLOOKUP($A319,'base vis'!C:S,17,0)</f>
        <v>0</v>
      </c>
      <c r="AT319" s="36">
        <f>VLOOKUP($A319,'base vis'!C:T,18,0)</f>
        <v>0</v>
      </c>
      <c r="AU319" s="36">
        <f>VLOOKUP($A319,'base vis'!C:U,19,0)</f>
        <v>0</v>
      </c>
      <c r="AV319" s="36">
        <f>VLOOKUP($A319,'base vis'!C:V,20,0)</f>
        <v>0</v>
      </c>
      <c r="AW319" s="36">
        <f>VLOOKUP($A319,'base vis'!C:W,21,0)</f>
        <v>0</v>
      </c>
      <c r="AX319" s="36">
        <f>VLOOKUP($A319,'base vis'!C:X,22,0)</f>
        <v>0</v>
      </c>
      <c r="AY319" s="36">
        <f>VLOOKUP($A319,'base vis'!C:Y,23,0)</f>
        <v>0</v>
      </c>
      <c r="AZ319" s="36">
        <f>VLOOKUP($A319,'base vis'!C:E,3,0)</f>
        <v>0</v>
      </c>
      <c r="BA319" s="36">
        <f>VLOOKUP($A319,'base vis'!C:F,4,0)</f>
        <v>4</v>
      </c>
      <c r="BB319" s="36">
        <f>VLOOKUP($A319,'base vis'!C:G,5,0)</f>
        <v>0</v>
      </c>
      <c r="BC319" s="36">
        <f>VLOOKUP($A319,'base vis'!C:H,6,0)</f>
        <v>0</v>
      </c>
      <c r="BD319" s="36" t="e">
        <f t="shared" si="142"/>
        <v>#REF!</v>
      </c>
      <c r="BE319" s="36" t="e">
        <f t="shared" si="146"/>
        <v>#REF!</v>
      </c>
      <c r="BF319" s="36" t="e">
        <f t="shared" si="147"/>
        <v>#REF!</v>
      </c>
      <c r="BG319" s="36" t="e">
        <f t="shared" si="148"/>
        <v>#REF!</v>
      </c>
      <c r="BH319" s="36" t="e">
        <f t="shared" si="149"/>
        <v>#REF!</v>
      </c>
      <c r="BI319" s="36" t="e">
        <f t="shared" si="150"/>
        <v>#REF!</v>
      </c>
      <c r="BJ319" s="36" t="e">
        <f t="shared" si="151"/>
        <v>#REF!</v>
      </c>
      <c r="BK319" s="36" t="e">
        <f t="shared" si="152"/>
        <v>#REF!</v>
      </c>
      <c r="BL319" s="36" t="e">
        <f t="shared" si="153"/>
        <v>#REF!</v>
      </c>
      <c r="BM319" s="36" t="e">
        <f t="shared" si="154"/>
        <v>#REF!</v>
      </c>
      <c r="BN319" s="36" t="e">
        <f t="shared" si="155"/>
        <v>#REF!</v>
      </c>
      <c r="BO319" s="36" t="e">
        <f t="shared" si="156"/>
        <v>#REF!</v>
      </c>
      <c r="BP319" s="36" t="e">
        <f t="shared" si="157"/>
        <v>#REF!</v>
      </c>
      <c r="BQ319" s="36" t="e">
        <f t="shared" si="158"/>
        <v>#REF!</v>
      </c>
      <c r="BR319" s="36" t="e">
        <f t="shared" si="159"/>
        <v>#REF!</v>
      </c>
      <c r="BS319" s="36" t="e">
        <f t="shared" si="160"/>
        <v>#REF!</v>
      </c>
      <c r="BT319" s="36" t="e">
        <f t="shared" si="161"/>
        <v>#REF!</v>
      </c>
      <c r="BU319" s="36" t="e">
        <f t="shared" si="162"/>
        <v>#REF!</v>
      </c>
      <c r="BV319" s="36" t="e">
        <f t="shared" si="163"/>
        <v>#REF!</v>
      </c>
      <c r="BW319" s="36" t="e">
        <f t="shared" si="164"/>
        <v>#REF!</v>
      </c>
      <c r="BX319" s="36" t="e">
        <f t="shared" si="165"/>
        <v>#REF!</v>
      </c>
    </row>
    <row r="320" spans="1:76" s="36" customFormat="1" ht="13.95" customHeight="1" thickBot="1">
      <c r="A320" s="94" t="s">
        <v>1445</v>
      </c>
      <c r="B320" s="26">
        <v>5</v>
      </c>
      <c r="C320" s="61" t="s">
        <v>93</v>
      </c>
      <c r="D320" s="62" t="s">
        <v>111</v>
      </c>
      <c r="E320" s="62"/>
      <c r="F320" s="72"/>
      <c r="G320" s="72"/>
      <c r="H320" s="72"/>
      <c r="I320" s="72"/>
      <c r="J320" s="72"/>
      <c r="K320" s="72">
        <v>5</v>
      </c>
      <c r="L320" s="72"/>
      <c r="M320" s="65" t="e">
        <f>#REF!</f>
        <v>#REF!</v>
      </c>
      <c r="N320" s="65" t="e">
        <f>#REF!</f>
        <v>#REF!</v>
      </c>
      <c r="O320" s="65" t="e">
        <f>#REF!</f>
        <v>#REF!</v>
      </c>
      <c r="P320" s="65" t="e">
        <f>#REF!</f>
        <v>#REF!</v>
      </c>
      <c r="Q320" s="65" t="e">
        <f>#REF!</f>
        <v>#REF!</v>
      </c>
      <c r="R320" s="65" t="e">
        <f>#REF!</f>
        <v>#REF!</v>
      </c>
      <c r="S320" s="65" t="e">
        <f>#REF!</f>
        <v>#REF!</v>
      </c>
      <c r="T320" s="65" t="e">
        <f>#REF!</f>
        <v>#REF!</v>
      </c>
      <c r="U320" s="65" t="e">
        <f>#REF!</f>
        <v>#REF!</v>
      </c>
      <c r="V320" s="65" t="e">
        <f>#REF!</f>
        <v>#REF!</v>
      </c>
      <c r="W320" s="65" t="e">
        <f>#REF!</f>
        <v>#REF!</v>
      </c>
      <c r="X320" s="65" t="e">
        <f>#REF!</f>
        <v>#REF!</v>
      </c>
      <c r="Y320" s="65" t="e">
        <f>#REF!</f>
        <v>#REF!</v>
      </c>
      <c r="Z320" s="65" t="e">
        <f>#REF!</f>
        <v>#REF!</v>
      </c>
      <c r="AA320" s="65" t="e">
        <f>#REF!</f>
        <v>#REF!</v>
      </c>
      <c r="AB320" s="65" t="e">
        <f>#REF!</f>
        <v>#REF!</v>
      </c>
      <c r="AC320" s="87">
        <v>85</v>
      </c>
      <c r="AD320" s="106" t="e">
        <f t="shared" si="143"/>
        <v>#REF!</v>
      </c>
      <c r="AE320" s="77">
        <v>7.88</v>
      </c>
      <c r="AF320" s="78">
        <v>8.5033333333333321</v>
      </c>
      <c r="AG320" s="89" t="e">
        <f t="shared" si="144"/>
        <v>#REF!</v>
      </c>
      <c r="AH320" s="36" t="e">
        <f t="shared" si="145"/>
        <v>#REF!</v>
      </c>
      <c r="AI320" s="36">
        <f>VLOOKUP(A320,'base vis'!C:I,7,0)</f>
        <v>0</v>
      </c>
      <c r="AJ320" s="36">
        <f>VLOOKUP($A320,'base vis'!C:J,8,0)</f>
        <v>0</v>
      </c>
      <c r="AK320" s="36">
        <f>VLOOKUP($A320,'base vis'!C:K,9,0)</f>
        <v>0</v>
      </c>
      <c r="AL320" s="36">
        <f>VLOOKUP($A320,'base vis'!C:L,10,0)</f>
        <v>2</v>
      </c>
      <c r="AM320" s="36">
        <f>VLOOKUP($A320,'base vis'!C:M,11,0)</f>
        <v>3</v>
      </c>
      <c r="AN320" s="36">
        <f>VLOOKUP($A320,'base vis'!C:N,12,0)</f>
        <v>0</v>
      </c>
      <c r="AO320" s="36">
        <f>VLOOKUP($A320,'base vis'!C:O,13,0)</f>
        <v>0</v>
      </c>
      <c r="AP320" s="36">
        <f>VLOOKUP($A320,'base vis'!C:P,14,0)</f>
        <v>0</v>
      </c>
      <c r="AQ320" s="36">
        <f>VLOOKUP($A320,'base vis'!C:Q,15,0)</f>
        <v>0</v>
      </c>
      <c r="AR320" s="36">
        <f>VLOOKUP($A320,'base vis'!C:R,16,0)</f>
        <v>0</v>
      </c>
      <c r="AS320" s="36">
        <f>VLOOKUP($A320,'base vis'!C:S,17,0)</f>
        <v>0</v>
      </c>
      <c r="AT320" s="36">
        <f>VLOOKUP($A320,'base vis'!C:T,18,0)</f>
        <v>0</v>
      </c>
      <c r="AU320" s="36">
        <f>VLOOKUP($A320,'base vis'!C:U,19,0)</f>
        <v>0</v>
      </c>
      <c r="AV320" s="36">
        <f>VLOOKUP($A320,'base vis'!C:V,20,0)</f>
        <v>0</v>
      </c>
      <c r="AW320" s="36">
        <f>VLOOKUP($A320,'base vis'!C:W,21,0)</f>
        <v>0</v>
      </c>
      <c r="AX320" s="36">
        <f>VLOOKUP($A320,'base vis'!C:X,22,0)</f>
        <v>0</v>
      </c>
      <c r="AY320" s="36">
        <f>VLOOKUP($A320,'base vis'!C:Y,23,0)</f>
        <v>0</v>
      </c>
      <c r="AZ320" s="36">
        <f>VLOOKUP($A320,'base vis'!C:E,3,0)</f>
        <v>3</v>
      </c>
      <c r="BA320" s="36">
        <f>VLOOKUP($A320,'base vis'!C:F,4,0)</f>
        <v>2</v>
      </c>
      <c r="BB320" s="36">
        <f>VLOOKUP($A320,'base vis'!C:G,5,0)</f>
        <v>0</v>
      </c>
      <c r="BC320" s="36">
        <f>VLOOKUP($A320,'base vis'!C:H,6,0)</f>
        <v>0</v>
      </c>
      <c r="BD320" s="36" t="e">
        <f t="shared" si="142"/>
        <v>#REF!</v>
      </c>
      <c r="BE320" s="36" t="e">
        <f t="shared" si="146"/>
        <v>#REF!</v>
      </c>
      <c r="BF320" s="36" t="e">
        <f t="shared" si="147"/>
        <v>#REF!</v>
      </c>
      <c r="BG320" s="36" t="e">
        <f t="shared" si="148"/>
        <v>#REF!</v>
      </c>
      <c r="BH320" s="36" t="e">
        <f t="shared" si="149"/>
        <v>#REF!</v>
      </c>
      <c r="BI320" s="36" t="e">
        <f t="shared" si="150"/>
        <v>#REF!</v>
      </c>
      <c r="BJ320" s="36" t="e">
        <f t="shared" si="151"/>
        <v>#REF!</v>
      </c>
      <c r="BK320" s="36" t="e">
        <f t="shared" si="152"/>
        <v>#REF!</v>
      </c>
      <c r="BL320" s="36" t="e">
        <f t="shared" si="153"/>
        <v>#REF!</v>
      </c>
      <c r="BM320" s="36" t="e">
        <f t="shared" si="154"/>
        <v>#REF!</v>
      </c>
      <c r="BN320" s="36" t="e">
        <f t="shared" si="155"/>
        <v>#REF!</v>
      </c>
      <c r="BO320" s="36" t="e">
        <f t="shared" si="156"/>
        <v>#REF!</v>
      </c>
      <c r="BP320" s="36" t="e">
        <f t="shared" si="157"/>
        <v>#REF!</v>
      </c>
      <c r="BQ320" s="36" t="e">
        <f t="shared" si="158"/>
        <v>#REF!</v>
      </c>
      <c r="BR320" s="36" t="e">
        <f t="shared" si="159"/>
        <v>#REF!</v>
      </c>
      <c r="BS320" s="36" t="e">
        <f t="shared" si="160"/>
        <v>#REF!</v>
      </c>
      <c r="BT320" s="36" t="e">
        <f t="shared" si="161"/>
        <v>#REF!</v>
      </c>
      <c r="BU320" s="36" t="e">
        <f t="shared" si="162"/>
        <v>#REF!</v>
      </c>
      <c r="BV320" s="36" t="e">
        <f t="shared" si="163"/>
        <v>#REF!</v>
      </c>
      <c r="BW320" s="36" t="e">
        <f t="shared" si="164"/>
        <v>#REF!</v>
      </c>
      <c r="BX320" s="36" t="e">
        <f t="shared" si="165"/>
        <v>#REF!</v>
      </c>
    </row>
    <row r="321" spans="1:76" s="36" customFormat="1" ht="13.95" customHeight="1" thickBot="1">
      <c r="A321" s="94" t="s">
        <v>1446</v>
      </c>
      <c r="B321" s="26">
        <v>5</v>
      </c>
      <c r="C321" s="61" t="s">
        <v>93</v>
      </c>
      <c r="D321" s="62" t="s">
        <v>111</v>
      </c>
      <c r="E321" s="62"/>
      <c r="F321" s="72"/>
      <c r="G321" s="72"/>
      <c r="H321" s="72"/>
      <c r="I321" s="72"/>
      <c r="J321" s="72"/>
      <c r="K321" s="72">
        <v>5</v>
      </c>
      <c r="L321" s="72"/>
      <c r="M321" s="65" t="e">
        <f>#REF!</f>
        <v>#REF!</v>
      </c>
      <c r="N321" s="65" t="e">
        <f>#REF!</f>
        <v>#REF!</v>
      </c>
      <c r="O321" s="65" t="e">
        <f>#REF!</f>
        <v>#REF!</v>
      </c>
      <c r="P321" s="65" t="e">
        <f>#REF!</f>
        <v>#REF!</v>
      </c>
      <c r="Q321" s="65" t="e">
        <f>#REF!</f>
        <v>#REF!</v>
      </c>
      <c r="R321" s="65" t="e">
        <f>#REF!</f>
        <v>#REF!</v>
      </c>
      <c r="S321" s="65" t="e">
        <f>#REF!</f>
        <v>#REF!</v>
      </c>
      <c r="T321" s="65" t="e">
        <f>#REF!</f>
        <v>#REF!</v>
      </c>
      <c r="U321" s="65" t="e">
        <f>#REF!</f>
        <v>#REF!</v>
      </c>
      <c r="V321" s="65" t="e">
        <f>#REF!</f>
        <v>#REF!</v>
      </c>
      <c r="W321" s="65" t="e">
        <f>#REF!</f>
        <v>#REF!</v>
      </c>
      <c r="X321" s="65" t="e">
        <f>#REF!</f>
        <v>#REF!</v>
      </c>
      <c r="Y321" s="65" t="e">
        <f>#REF!</f>
        <v>#REF!</v>
      </c>
      <c r="Z321" s="65" t="e">
        <f>#REF!</f>
        <v>#REF!</v>
      </c>
      <c r="AA321" s="65" t="e">
        <f>#REF!</f>
        <v>#REF!</v>
      </c>
      <c r="AB321" s="65" t="e">
        <f>#REF!</f>
        <v>#REF!</v>
      </c>
      <c r="AC321" s="87">
        <v>90</v>
      </c>
      <c r="AD321" s="106" t="e">
        <f t="shared" si="143"/>
        <v>#REF!</v>
      </c>
      <c r="AE321" s="77">
        <v>11.42</v>
      </c>
      <c r="AF321" s="78">
        <v>12.19</v>
      </c>
      <c r="AG321" s="89" t="e">
        <f t="shared" si="144"/>
        <v>#REF!</v>
      </c>
      <c r="AH321" s="36" t="e">
        <f t="shared" si="145"/>
        <v>#REF!</v>
      </c>
      <c r="AI321" s="36">
        <f>VLOOKUP(A321,'base vis'!C:I,7,0)</f>
        <v>0</v>
      </c>
      <c r="AJ321" s="36">
        <f>VLOOKUP($A321,'base vis'!C:J,8,0)</f>
        <v>0</v>
      </c>
      <c r="AK321" s="36">
        <f>VLOOKUP($A321,'base vis'!C:K,9,0)</f>
        <v>0</v>
      </c>
      <c r="AL321" s="36">
        <f>VLOOKUP($A321,'base vis'!C:L,10,0)</f>
        <v>1</v>
      </c>
      <c r="AM321" s="36">
        <f>VLOOKUP($A321,'base vis'!C:M,11,0)</f>
        <v>1</v>
      </c>
      <c r="AN321" s="36">
        <f>VLOOKUP($A321,'base vis'!C:N,12,0)</f>
        <v>2</v>
      </c>
      <c r="AO321" s="36">
        <f>VLOOKUP($A321,'base vis'!C:O,13,0)</f>
        <v>0</v>
      </c>
      <c r="AP321" s="36">
        <f>VLOOKUP($A321,'base vis'!C:P,14,0)</f>
        <v>1</v>
      </c>
      <c r="AQ321" s="36">
        <f>VLOOKUP($A321,'base vis'!C:Q,15,0)</f>
        <v>0</v>
      </c>
      <c r="AR321" s="36">
        <f>VLOOKUP($A321,'base vis'!C:R,16,0)</f>
        <v>0</v>
      </c>
      <c r="AS321" s="36">
        <f>VLOOKUP($A321,'base vis'!C:S,17,0)</f>
        <v>0</v>
      </c>
      <c r="AT321" s="36">
        <f>VLOOKUP($A321,'base vis'!C:T,18,0)</f>
        <v>0</v>
      </c>
      <c r="AU321" s="36">
        <f>VLOOKUP($A321,'base vis'!C:U,19,0)</f>
        <v>0</v>
      </c>
      <c r="AV321" s="36">
        <f>VLOOKUP($A321,'base vis'!C:V,20,0)</f>
        <v>0</v>
      </c>
      <c r="AW321" s="36">
        <f>VLOOKUP($A321,'base vis'!C:W,21,0)</f>
        <v>0</v>
      </c>
      <c r="AX321" s="36">
        <f>VLOOKUP($A321,'base vis'!C:X,22,0)</f>
        <v>0</v>
      </c>
      <c r="AY321" s="36">
        <f>VLOOKUP($A321,'base vis'!C:Y,23,0)</f>
        <v>0</v>
      </c>
      <c r="AZ321" s="36">
        <f>VLOOKUP($A321,'base vis'!C:E,3,0)</f>
        <v>5</v>
      </c>
      <c r="BA321" s="36">
        <f>VLOOKUP($A321,'base vis'!C:F,4,0)</f>
        <v>0</v>
      </c>
      <c r="BB321" s="36">
        <f>VLOOKUP($A321,'base vis'!C:G,5,0)</f>
        <v>0</v>
      </c>
      <c r="BC321" s="36">
        <f>VLOOKUP($A321,'base vis'!C:H,6,0)</f>
        <v>0</v>
      </c>
      <c r="BD321" s="36" t="e">
        <f t="shared" si="142"/>
        <v>#REF!</v>
      </c>
      <c r="BE321" s="36" t="e">
        <f t="shared" si="146"/>
        <v>#REF!</v>
      </c>
      <c r="BF321" s="36" t="e">
        <f t="shared" si="147"/>
        <v>#REF!</v>
      </c>
      <c r="BG321" s="36" t="e">
        <f t="shared" si="148"/>
        <v>#REF!</v>
      </c>
      <c r="BH321" s="36" t="e">
        <f t="shared" si="149"/>
        <v>#REF!</v>
      </c>
      <c r="BI321" s="36" t="e">
        <f t="shared" si="150"/>
        <v>#REF!</v>
      </c>
      <c r="BJ321" s="36" t="e">
        <f t="shared" si="151"/>
        <v>#REF!</v>
      </c>
      <c r="BK321" s="36" t="e">
        <f t="shared" si="152"/>
        <v>#REF!</v>
      </c>
      <c r="BL321" s="36" t="e">
        <f t="shared" si="153"/>
        <v>#REF!</v>
      </c>
      <c r="BM321" s="36" t="e">
        <f t="shared" si="154"/>
        <v>#REF!</v>
      </c>
      <c r="BN321" s="36" t="e">
        <f t="shared" si="155"/>
        <v>#REF!</v>
      </c>
      <c r="BO321" s="36" t="e">
        <f t="shared" si="156"/>
        <v>#REF!</v>
      </c>
      <c r="BP321" s="36" t="e">
        <f t="shared" si="157"/>
        <v>#REF!</v>
      </c>
      <c r="BQ321" s="36" t="e">
        <f t="shared" si="158"/>
        <v>#REF!</v>
      </c>
      <c r="BR321" s="36" t="e">
        <f t="shared" si="159"/>
        <v>#REF!</v>
      </c>
      <c r="BS321" s="36" t="e">
        <f t="shared" si="160"/>
        <v>#REF!</v>
      </c>
      <c r="BT321" s="36" t="e">
        <f t="shared" si="161"/>
        <v>#REF!</v>
      </c>
      <c r="BU321" s="36" t="e">
        <f t="shared" si="162"/>
        <v>#REF!</v>
      </c>
      <c r="BV321" s="36" t="e">
        <f t="shared" si="163"/>
        <v>#REF!</v>
      </c>
      <c r="BW321" s="36" t="e">
        <f t="shared" si="164"/>
        <v>#REF!</v>
      </c>
      <c r="BX321" s="36" t="e">
        <f t="shared" si="165"/>
        <v>#REF!</v>
      </c>
    </row>
    <row r="322" spans="1:76" s="36" customFormat="1" ht="13.95" customHeight="1" thickBot="1">
      <c r="A322" s="90" t="s">
        <v>1440</v>
      </c>
      <c r="B322" s="26">
        <v>2</v>
      </c>
      <c r="C322" s="61" t="s">
        <v>94</v>
      </c>
      <c r="D322" s="62" t="s">
        <v>111</v>
      </c>
      <c r="E322" s="62"/>
      <c r="F322" s="72"/>
      <c r="G322" s="72"/>
      <c r="H322" s="72"/>
      <c r="I322" s="72"/>
      <c r="J322" s="72"/>
      <c r="K322" s="72"/>
      <c r="L322" s="72">
        <v>2</v>
      </c>
      <c r="M322" s="65" t="e">
        <f>#REF!</f>
        <v>#REF!</v>
      </c>
      <c r="N322" s="65" t="e">
        <f>#REF!</f>
        <v>#REF!</v>
      </c>
      <c r="O322" s="65" t="e">
        <f>#REF!</f>
        <v>#REF!</v>
      </c>
      <c r="P322" s="65" t="e">
        <f>#REF!</f>
        <v>#REF!</v>
      </c>
      <c r="Q322" s="65" t="e">
        <f>#REF!</f>
        <v>#REF!</v>
      </c>
      <c r="R322" s="65" t="e">
        <f>#REF!</f>
        <v>#REF!</v>
      </c>
      <c r="S322" s="65" t="e">
        <f>#REF!</f>
        <v>#REF!</v>
      </c>
      <c r="T322" s="65" t="e">
        <f>#REF!</f>
        <v>#REF!</v>
      </c>
      <c r="U322" s="65" t="e">
        <f>#REF!</f>
        <v>#REF!</v>
      </c>
      <c r="V322" s="65" t="e">
        <f>#REF!</f>
        <v>#REF!</v>
      </c>
      <c r="W322" s="65" t="e">
        <f>#REF!</f>
        <v>#REF!</v>
      </c>
      <c r="X322" s="65" t="e">
        <f>#REF!</f>
        <v>#REF!</v>
      </c>
      <c r="Y322" s="65" t="e">
        <f>#REF!</f>
        <v>#REF!</v>
      </c>
      <c r="Z322" s="65" t="e">
        <f>#REF!</f>
        <v>#REF!</v>
      </c>
      <c r="AA322" s="65" t="e">
        <f>#REF!</f>
        <v>#REF!</v>
      </c>
      <c r="AB322" s="65" t="e">
        <f>#REF!</f>
        <v>#REF!</v>
      </c>
      <c r="AC322" s="87">
        <v>72.5</v>
      </c>
      <c r="AD322" s="106" t="e">
        <f t="shared" si="143"/>
        <v>#REF!</v>
      </c>
      <c r="AE322" s="77">
        <v>3.9</v>
      </c>
      <c r="AF322" s="78">
        <v>4.4000000000000004</v>
      </c>
      <c r="AG322" s="89" t="e">
        <f t="shared" si="144"/>
        <v>#REF!</v>
      </c>
      <c r="AH322" s="36" t="e">
        <f t="shared" si="145"/>
        <v>#REF!</v>
      </c>
      <c r="AI322" s="36">
        <f>VLOOKUP(A322,'base vis'!C:I,7,0)</f>
        <v>0</v>
      </c>
      <c r="AJ322" s="36">
        <f>VLOOKUP($A322,'base vis'!C:J,8,0)</f>
        <v>0</v>
      </c>
      <c r="AK322" s="36">
        <f>VLOOKUP($A322,'base vis'!C:K,9,0)</f>
        <v>0</v>
      </c>
      <c r="AL322" s="36">
        <f>VLOOKUP($A322,'base vis'!C:L,10,0)</f>
        <v>0</v>
      </c>
      <c r="AM322" s="36">
        <f>VLOOKUP($A322,'base vis'!C:M,11,0)</f>
        <v>0</v>
      </c>
      <c r="AN322" s="36">
        <f>VLOOKUP($A322,'base vis'!C:N,12,0)</f>
        <v>0</v>
      </c>
      <c r="AO322" s="36">
        <f>VLOOKUP($A322,'base vis'!C:O,13,0)</f>
        <v>1</v>
      </c>
      <c r="AP322" s="36">
        <f>VLOOKUP($A322,'base vis'!C:P,14,0)</f>
        <v>1</v>
      </c>
      <c r="AQ322" s="36">
        <f>VLOOKUP($A322,'base vis'!C:Q,15,0)</f>
        <v>0</v>
      </c>
      <c r="AR322" s="36">
        <f>VLOOKUP($A322,'base vis'!C:R,16,0)</f>
        <v>0</v>
      </c>
      <c r="AS322" s="36">
        <f>VLOOKUP($A322,'base vis'!C:S,17,0)</f>
        <v>0</v>
      </c>
      <c r="AT322" s="36">
        <f>VLOOKUP($A322,'base vis'!C:T,18,0)</f>
        <v>0</v>
      </c>
      <c r="AU322" s="36">
        <f>VLOOKUP($A322,'base vis'!C:U,19,0)</f>
        <v>0</v>
      </c>
      <c r="AV322" s="36">
        <f>VLOOKUP($A322,'base vis'!C:V,20,0)</f>
        <v>0</v>
      </c>
      <c r="AW322" s="36">
        <f>VLOOKUP($A322,'base vis'!C:W,21,0)</f>
        <v>0</v>
      </c>
      <c r="AX322" s="36">
        <f>VLOOKUP($A322,'base vis'!C:X,22,0)</f>
        <v>0</v>
      </c>
      <c r="AY322" s="36">
        <f>VLOOKUP($A322,'base vis'!C:Y,23,0)</f>
        <v>0</v>
      </c>
      <c r="AZ322" s="36">
        <f>VLOOKUP($A322,'base vis'!C:E,3,0)</f>
        <v>0</v>
      </c>
      <c r="BA322" s="36">
        <f>VLOOKUP($A322,'base vis'!C:F,4,0)</f>
        <v>6</v>
      </c>
      <c r="BB322" s="36">
        <f>VLOOKUP($A322,'base vis'!C:G,5,0)</f>
        <v>0</v>
      </c>
      <c r="BC322" s="36">
        <f>VLOOKUP($A322,'base vis'!C:H,6,0)</f>
        <v>0</v>
      </c>
      <c r="BD322" s="36" t="e">
        <f t="shared" si="142"/>
        <v>#REF!</v>
      </c>
      <c r="BE322" s="36" t="e">
        <f t="shared" si="146"/>
        <v>#REF!</v>
      </c>
      <c r="BF322" s="36" t="e">
        <f t="shared" si="147"/>
        <v>#REF!</v>
      </c>
      <c r="BG322" s="36" t="e">
        <f t="shared" si="148"/>
        <v>#REF!</v>
      </c>
      <c r="BH322" s="36" t="e">
        <f t="shared" si="149"/>
        <v>#REF!</v>
      </c>
      <c r="BI322" s="36" t="e">
        <f t="shared" si="150"/>
        <v>#REF!</v>
      </c>
      <c r="BJ322" s="36" t="e">
        <f t="shared" si="151"/>
        <v>#REF!</v>
      </c>
      <c r="BK322" s="36" t="e">
        <f t="shared" si="152"/>
        <v>#REF!</v>
      </c>
      <c r="BL322" s="36" t="e">
        <f t="shared" si="153"/>
        <v>#REF!</v>
      </c>
      <c r="BM322" s="36" t="e">
        <f t="shared" si="154"/>
        <v>#REF!</v>
      </c>
      <c r="BN322" s="36" t="e">
        <f t="shared" si="155"/>
        <v>#REF!</v>
      </c>
      <c r="BO322" s="36" t="e">
        <f t="shared" si="156"/>
        <v>#REF!</v>
      </c>
      <c r="BP322" s="36" t="e">
        <f t="shared" si="157"/>
        <v>#REF!</v>
      </c>
      <c r="BQ322" s="36" t="e">
        <f t="shared" si="158"/>
        <v>#REF!</v>
      </c>
      <c r="BR322" s="36" t="e">
        <f t="shared" si="159"/>
        <v>#REF!</v>
      </c>
      <c r="BS322" s="36" t="e">
        <f t="shared" si="160"/>
        <v>#REF!</v>
      </c>
      <c r="BT322" s="36" t="e">
        <f t="shared" si="161"/>
        <v>#REF!</v>
      </c>
      <c r="BU322" s="36" t="e">
        <f t="shared" si="162"/>
        <v>#REF!</v>
      </c>
      <c r="BV322" s="36" t="e">
        <f t="shared" si="163"/>
        <v>#REF!</v>
      </c>
      <c r="BW322" s="36" t="e">
        <f t="shared" si="164"/>
        <v>#REF!</v>
      </c>
      <c r="BX322" s="36" t="e">
        <f t="shared" si="165"/>
        <v>#REF!</v>
      </c>
    </row>
    <row r="323" spans="1:76" s="36" customFormat="1" ht="13.95" customHeight="1" thickBot="1">
      <c r="A323" s="90" t="s">
        <v>1441</v>
      </c>
      <c r="B323" s="26">
        <v>2</v>
      </c>
      <c r="C323" s="61" t="s">
        <v>94</v>
      </c>
      <c r="D323" s="62" t="s">
        <v>111</v>
      </c>
      <c r="E323" s="62"/>
      <c r="F323" s="72"/>
      <c r="G323" s="72"/>
      <c r="H323" s="72"/>
      <c r="I323" s="72"/>
      <c r="J323" s="72"/>
      <c r="K323" s="72"/>
      <c r="L323" s="72">
        <v>2</v>
      </c>
      <c r="M323" s="65" t="e">
        <f>#REF!</f>
        <v>#REF!</v>
      </c>
      <c r="N323" s="65" t="e">
        <f>#REF!</f>
        <v>#REF!</v>
      </c>
      <c r="O323" s="65" t="e">
        <f>#REF!</f>
        <v>#REF!</v>
      </c>
      <c r="P323" s="65" t="e">
        <f>#REF!</f>
        <v>#REF!</v>
      </c>
      <c r="Q323" s="65" t="e">
        <f>#REF!</f>
        <v>#REF!</v>
      </c>
      <c r="R323" s="65" t="e">
        <f>#REF!</f>
        <v>#REF!</v>
      </c>
      <c r="S323" s="65" t="e">
        <f>#REF!</f>
        <v>#REF!</v>
      </c>
      <c r="T323" s="65" t="e">
        <f>#REF!</f>
        <v>#REF!</v>
      </c>
      <c r="U323" s="65" t="e">
        <f>#REF!</f>
        <v>#REF!</v>
      </c>
      <c r="V323" s="65" t="e">
        <f>#REF!</f>
        <v>#REF!</v>
      </c>
      <c r="W323" s="65" t="e">
        <f>#REF!</f>
        <v>#REF!</v>
      </c>
      <c r="X323" s="65" t="e">
        <f>#REF!</f>
        <v>#REF!</v>
      </c>
      <c r="Y323" s="65" t="e">
        <f>#REF!</f>
        <v>#REF!</v>
      </c>
      <c r="Z323" s="65" t="e">
        <f>#REF!</f>
        <v>#REF!</v>
      </c>
      <c r="AA323" s="65" t="e">
        <f>#REF!</f>
        <v>#REF!</v>
      </c>
      <c r="AB323" s="65" t="e">
        <f>#REF!</f>
        <v>#REF!</v>
      </c>
      <c r="AC323" s="87">
        <v>72.5</v>
      </c>
      <c r="AD323" s="106" t="e">
        <f t="shared" si="143"/>
        <v>#REF!</v>
      </c>
      <c r="AE323" s="77">
        <v>4.33</v>
      </c>
      <c r="AF323" s="78">
        <v>4.9000000000000004</v>
      </c>
      <c r="AG323" s="89" t="e">
        <f t="shared" si="144"/>
        <v>#REF!</v>
      </c>
      <c r="AH323" s="36" t="e">
        <f t="shared" si="145"/>
        <v>#REF!</v>
      </c>
      <c r="AI323" s="36">
        <f>VLOOKUP(A323,'base vis'!C:I,7,0)</f>
        <v>0</v>
      </c>
      <c r="AJ323" s="36">
        <f>VLOOKUP($A323,'base vis'!C:J,8,0)</f>
        <v>0</v>
      </c>
      <c r="AK323" s="36">
        <f>VLOOKUP($A323,'base vis'!C:K,9,0)</f>
        <v>0</v>
      </c>
      <c r="AL323" s="36">
        <f>VLOOKUP($A323,'base vis'!C:L,10,0)</f>
        <v>0</v>
      </c>
      <c r="AM323" s="36">
        <f>VLOOKUP($A323,'base vis'!C:M,11,0)</f>
        <v>0</v>
      </c>
      <c r="AN323" s="36">
        <f>VLOOKUP($A323,'base vis'!C:N,12,0)</f>
        <v>0</v>
      </c>
      <c r="AO323" s="36">
        <f>VLOOKUP($A323,'base vis'!C:O,13,0)</f>
        <v>1</v>
      </c>
      <c r="AP323" s="36">
        <f>VLOOKUP($A323,'base vis'!C:P,14,0)</f>
        <v>1</v>
      </c>
      <c r="AQ323" s="36">
        <f>VLOOKUP($A323,'base vis'!C:Q,15,0)</f>
        <v>0</v>
      </c>
      <c r="AR323" s="36">
        <f>VLOOKUP($A323,'base vis'!C:R,16,0)</f>
        <v>0</v>
      </c>
      <c r="AS323" s="36">
        <f>VLOOKUP($A323,'base vis'!C:S,17,0)</f>
        <v>0</v>
      </c>
      <c r="AT323" s="36">
        <f>VLOOKUP($A323,'base vis'!C:T,18,0)</f>
        <v>0</v>
      </c>
      <c r="AU323" s="36">
        <f>VLOOKUP($A323,'base vis'!C:U,19,0)</f>
        <v>0</v>
      </c>
      <c r="AV323" s="36">
        <f>VLOOKUP($A323,'base vis'!C:V,20,0)</f>
        <v>0</v>
      </c>
      <c r="AW323" s="36">
        <f>VLOOKUP($A323,'base vis'!C:W,21,0)</f>
        <v>0</v>
      </c>
      <c r="AX323" s="36">
        <f>VLOOKUP($A323,'base vis'!C:X,22,0)</f>
        <v>0</v>
      </c>
      <c r="AY323" s="36">
        <f>VLOOKUP($A323,'base vis'!C:Y,23,0)</f>
        <v>0</v>
      </c>
      <c r="AZ323" s="36">
        <f>VLOOKUP($A323,'base vis'!C:E,3,0)</f>
        <v>0</v>
      </c>
      <c r="BA323" s="36">
        <f>VLOOKUP($A323,'base vis'!C:F,4,0)</f>
        <v>3</v>
      </c>
      <c r="BB323" s="36">
        <f>VLOOKUP($A323,'base vis'!C:G,5,0)</f>
        <v>0</v>
      </c>
      <c r="BC323" s="36">
        <f>VLOOKUP($A323,'base vis'!C:H,6,0)</f>
        <v>0</v>
      </c>
      <c r="BD323" s="36" t="e">
        <f t="shared" si="142"/>
        <v>#REF!</v>
      </c>
      <c r="BE323" s="36" t="e">
        <f t="shared" si="146"/>
        <v>#REF!</v>
      </c>
      <c r="BF323" s="36" t="e">
        <f t="shared" si="147"/>
        <v>#REF!</v>
      </c>
      <c r="BG323" s="36" t="e">
        <f t="shared" si="148"/>
        <v>#REF!</v>
      </c>
      <c r="BH323" s="36" t="e">
        <f t="shared" si="149"/>
        <v>#REF!</v>
      </c>
      <c r="BI323" s="36" t="e">
        <f t="shared" si="150"/>
        <v>#REF!</v>
      </c>
      <c r="BJ323" s="36" t="e">
        <f t="shared" si="151"/>
        <v>#REF!</v>
      </c>
      <c r="BK323" s="36" t="e">
        <f t="shared" si="152"/>
        <v>#REF!</v>
      </c>
      <c r="BL323" s="36" t="e">
        <f t="shared" si="153"/>
        <v>#REF!</v>
      </c>
      <c r="BM323" s="36" t="e">
        <f t="shared" si="154"/>
        <v>#REF!</v>
      </c>
      <c r="BN323" s="36" t="e">
        <f t="shared" si="155"/>
        <v>#REF!</v>
      </c>
      <c r="BO323" s="36" t="e">
        <f t="shared" si="156"/>
        <v>#REF!</v>
      </c>
      <c r="BP323" s="36" t="e">
        <f t="shared" si="157"/>
        <v>#REF!</v>
      </c>
      <c r="BQ323" s="36" t="e">
        <f t="shared" si="158"/>
        <v>#REF!</v>
      </c>
      <c r="BR323" s="36" t="e">
        <f t="shared" si="159"/>
        <v>#REF!</v>
      </c>
      <c r="BS323" s="36" t="e">
        <f t="shared" si="160"/>
        <v>#REF!</v>
      </c>
      <c r="BT323" s="36" t="e">
        <f t="shared" si="161"/>
        <v>#REF!</v>
      </c>
      <c r="BU323" s="36" t="e">
        <f t="shared" si="162"/>
        <v>#REF!</v>
      </c>
      <c r="BV323" s="36" t="e">
        <f t="shared" si="163"/>
        <v>#REF!</v>
      </c>
      <c r="BW323" s="36" t="e">
        <f t="shared" si="164"/>
        <v>#REF!</v>
      </c>
      <c r="BX323" s="36" t="e">
        <f t="shared" si="165"/>
        <v>#REF!</v>
      </c>
    </row>
    <row r="324" spans="1:76" s="36" customFormat="1" ht="13.95" customHeight="1" thickBot="1">
      <c r="A324" s="90" t="s">
        <v>1442</v>
      </c>
      <c r="B324" s="26">
        <v>2</v>
      </c>
      <c r="C324" s="61" t="s">
        <v>93</v>
      </c>
      <c r="D324" s="62" t="s">
        <v>111</v>
      </c>
      <c r="E324" s="62"/>
      <c r="F324" s="72"/>
      <c r="G324" s="72"/>
      <c r="H324" s="72"/>
      <c r="I324" s="72"/>
      <c r="J324" s="72"/>
      <c r="K324" s="72">
        <v>2</v>
      </c>
      <c r="L324" s="72"/>
      <c r="M324" s="65" t="e">
        <f>#REF!</f>
        <v>#REF!</v>
      </c>
      <c r="N324" s="65" t="e">
        <f>#REF!</f>
        <v>#REF!</v>
      </c>
      <c r="O324" s="65" t="e">
        <f>#REF!</f>
        <v>#REF!</v>
      </c>
      <c r="P324" s="65" t="e">
        <f>#REF!</f>
        <v>#REF!</v>
      </c>
      <c r="Q324" s="65" t="e">
        <f>#REF!</f>
        <v>#REF!</v>
      </c>
      <c r="R324" s="65" t="e">
        <f>#REF!</f>
        <v>#REF!</v>
      </c>
      <c r="S324" s="65" t="e">
        <f>#REF!</f>
        <v>#REF!</v>
      </c>
      <c r="T324" s="65" t="e">
        <f>#REF!</f>
        <v>#REF!</v>
      </c>
      <c r="U324" s="65" t="e">
        <f>#REF!</f>
        <v>#REF!</v>
      </c>
      <c r="V324" s="65" t="e">
        <f>#REF!</f>
        <v>#REF!</v>
      </c>
      <c r="W324" s="65" t="e">
        <f>#REF!</f>
        <v>#REF!</v>
      </c>
      <c r="X324" s="65" t="e">
        <f>#REF!</f>
        <v>#REF!</v>
      </c>
      <c r="Y324" s="65" t="e">
        <f>#REF!</f>
        <v>#REF!</v>
      </c>
      <c r="Z324" s="65" t="e">
        <f>#REF!</f>
        <v>#REF!</v>
      </c>
      <c r="AA324" s="65" t="e">
        <f>#REF!</f>
        <v>#REF!</v>
      </c>
      <c r="AB324" s="65" t="e">
        <f>#REF!</f>
        <v>#REF!</v>
      </c>
      <c r="AC324" s="87">
        <v>77.5</v>
      </c>
      <c r="AD324" s="106" t="e">
        <f t="shared" si="143"/>
        <v>#REF!</v>
      </c>
      <c r="AE324" s="77">
        <v>5.42</v>
      </c>
      <c r="AF324" s="78">
        <v>5.9</v>
      </c>
      <c r="AG324" s="89" t="e">
        <f t="shared" si="144"/>
        <v>#REF!</v>
      </c>
      <c r="AH324" s="36" t="e">
        <f t="shared" si="145"/>
        <v>#REF!</v>
      </c>
      <c r="AI324" s="36">
        <f>VLOOKUP(A324,'base vis'!C:I,7,0)</f>
        <v>0</v>
      </c>
      <c r="AJ324" s="36">
        <f>VLOOKUP($A324,'base vis'!C:J,8,0)</f>
        <v>0</v>
      </c>
      <c r="AK324" s="36">
        <f>VLOOKUP($A324,'base vis'!C:K,9,0)</f>
        <v>0</v>
      </c>
      <c r="AL324" s="36">
        <f>VLOOKUP($A324,'base vis'!C:L,10,0)</f>
        <v>0</v>
      </c>
      <c r="AM324" s="36">
        <f>VLOOKUP($A324,'base vis'!C:M,11,0)</f>
        <v>1</v>
      </c>
      <c r="AN324" s="36">
        <f>VLOOKUP($A324,'base vis'!C:N,12,0)</f>
        <v>0</v>
      </c>
      <c r="AO324" s="36">
        <f>VLOOKUP($A324,'base vis'!C:O,13,0)</f>
        <v>1</v>
      </c>
      <c r="AP324" s="36">
        <f>VLOOKUP($A324,'base vis'!C:P,14,0)</f>
        <v>0</v>
      </c>
      <c r="AQ324" s="36">
        <f>VLOOKUP($A324,'base vis'!C:Q,15,0)</f>
        <v>0</v>
      </c>
      <c r="AR324" s="36">
        <f>VLOOKUP($A324,'base vis'!C:R,16,0)</f>
        <v>0</v>
      </c>
      <c r="AS324" s="36">
        <f>VLOOKUP($A324,'base vis'!C:S,17,0)</f>
        <v>0</v>
      </c>
      <c r="AT324" s="36">
        <f>VLOOKUP($A324,'base vis'!C:T,18,0)</f>
        <v>0</v>
      </c>
      <c r="AU324" s="36">
        <f>VLOOKUP($A324,'base vis'!C:U,19,0)</f>
        <v>0</v>
      </c>
      <c r="AV324" s="36">
        <f>VLOOKUP($A324,'base vis'!C:V,20,0)</f>
        <v>0</v>
      </c>
      <c r="AW324" s="36">
        <f>VLOOKUP($A324,'base vis'!C:W,21,0)</f>
        <v>0</v>
      </c>
      <c r="AX324" s="36">
        <f>VLOOKUP($A324,'base vis'!C:X,22,0)</f>
        <v>0</v>
      </c>
      <c r="AY324" s="36">
        <f>VLOOKUP($A324,'base vis'!C:Y,23,0)</f>
        <v>0</v>
      </c>
      <c r="AZ324" s="36">
        <f>VLOOKUP($A324,'base vis'!C:E,3,0)</f>
        <v>0</v>
      </c>
      <c r="BA324" s="36">
        <f>VLOOKUP($A324,'base vis'!C:F,4,0)</f>
        <v>6</v>
      </c>
      <c r="BB324" s="36">
        <f>VLOOKUP($A324,'base vis'!C:G,5,0)</f>
        <v>0</v>
      </c>
      <c r="BC324" s="36">
        <f>VLOOKUP($A324,'base vis'!C:H,6,0)</f>
        <v>0</v>
      </c>
      <c r="BD324" s="36" t="e">
        <f t="shared" si="142"/>
        <v>#REF!</v>
      </c>
      <c r="BE324" s="36" t="e">
        <f t="shared" si="146"/>
        <v>#REF!</v>
      </c>
      <c r="BF324" s="36" t="e">
        <f t="shared" si="147"/>
        <v>#REF!</v>
      </c>
      <c r="BG324" s="36" t="e">
        <f t="shared" si="148"/>
        <v>#REF!</v>
      </c>
      <c r="BH324" s="36" t="e">
        <f t="shared" si="149"/>
        <v>#REF!</v>
      </c>
      <c r="BI324" s="36" t="e">
        <f t="shared" si="150"/>
        <v>#REF!</v>
      </c>
      <c r="BJ324" s="36" t="e">
        <f t="shared" si="151"/>
        <v>#REF!</v>
      </c>
      <c r="BK324" s="36" t="e">
        <f t="shared" si="152"/>
        <v>#REF!</v>
      </c>
      <c r="BL324" s="36" t="e">
        <f t="shared" si="153"/>
        <v>#REF!</v>
      </c>
      <c r="BM324" s="36" t="e">
        <f t="shared" si="154"/>
        <v>#REF!</v>
      </c>
      <c r="BN324" s="36" t="e">
        <f t="shared" si="155"/>
        <v>#REF!</v>
      </c>
      <c r="BO324" s="36" t="e">
        <f t="shared" si="156"/>
        <v>#REF!</v>
      </c>
      <c r="BP324" s="36" t="e">
        <f t="shared" si="157"/>
        <v>#REF!</v>
      </c>
      <c r="BQ324" s="36" t="e">
        <f t="shared" si="158"/>
        <v>#REF!</v>
      </c>
      <c r="BR324" s="36" t="e">
        <f t="shared" si="159"/>
        <v>#REF!</v>
      </c>
      <c r="BS324" s="36" t="e">
        <f t="shared" si="160"/>
        <v>#REF!</v>
      </c>
      <c r="BT324" s="36" t="e">
        <f t="shared" si="161"/>
        <v>#REF!</v>
      </c>
      <c r="BU324" s="36" t="e">
        <f t="shared" si="162"/>
        <v>#REF!</v>
      </c>
      <c r="BV324" s="36" t="e">
        <f t="shared" si="163"/>
        <v>#REF!</v>
      </c>
      <c r="BW324" s="36" t="e">
        <f t="shared" si="164"/>
        <v>#REF!</v>
      </c>
      <c r="BX324" s="36" t="e">
        <f t="shared" si="165"/>
        <v>#REF!</v>
      </c>
    </row>
    <row r="325" spans="1:76" s="36" customFormat="1" ht="13.95" customHeight="1" thickBot="1">
      <c r="A325" s="90" t="s">
        <v>1443</v>
      </c>
      <c r="B325" s="26">
        <v>10</v>
      </c>
      <c r="C325" s="61" t="s">
        <v>90</v>
      </c>
      <c r="D325" s="62" t="s">
        <v>111</v>
      </c>
      <c r="E325" s="62"/>
      <c r="F325" s="72"/>
      <c r="G325" s="72"/>
      <c r="H325" s="72">
        <v>10</v>
      </c>
      <c r="I325" s="72"/>
      <c r="J325" s="72"/>
      <c r="K325" s="72"/>
      <c r="L325" s="72"/>
      <c r="M325" s="65" t="e">
        <f>#REF!</f>
        <v>#REF!</v>
      </c>
      <c r="N325" s="65" t="e">
        <f>#REF!</f>
        <v>#REF!</v>
      </c>
      <c r="O325" s="65" t="e">
        <f>#REF!</f>
        <v>#REF!</v>
      </c>
      <c r="P325" s="65" t="e">
        <f>#REF!</f>
        <v>#REF!</v>
      </c>
      <c r="Q325" s="65" t="e">
        <f>#REF!</f>
        <v>#REF!</v>
      </c>
      <c r="R325" s="65" t="e">
        <f>#REF!</f>
        <v>#REF!</v>
      </c>
      <c r="S325" s="65" t="e">
        <f>#REF!</f>
        <v>#REF!</v>
      </c>
      <c r="T325" s="65" t="e">
        <f>#REF!</f>
        <v>#REF!</v>
      </c>
      <c r="U325" s="65" t="e">
        <f>#REF!</f>
        <v>#REF!</v>
      </c>
      <c r="V325" s="65" t="e">
        <f>#REF!</f>
        <v>#REF!</v>
      </c>
      <c r="W325" s="65" t="e">
        <f>#REF!</f>
        <v>#REF!</v>
      </c>
      <c r="X325" s="65" t="e">
        <f>#REF!</f>
        <v>#REF!</v>
      </c>
      <c r="Y325" s="65" t="e">
        <f>#REF!</f>
        <v>#REF!</v>
      </c>
      <c r="Z325" s="65" t="e">
        <f>#REF!</f>
        <v>#REF!</v>
      </c>
      <c r="AA325" s="65" t="e">
        <f>#REF!</f>
        <v>#REF!</v>
      </c>
      <c r="AB325" s="65" t="e">
        <f>#REF!</f>
        <v>#REF!</v>
      </c>
      <c r="AC325" s="87">
        <v>62.5</v>
      </c>
      <c r="AD325" s="106" t="e">
        <f t="shared" si="143"/>
        <v>#REF!</v>
      </c>
      <c r="AE325" s="77">
        <v>2.84</v>
      </c>
      <c r="AF325" s="78">
        <v>3.12</v>
      </c>
      <c r="AG325" s="89" t="e">
        <f t="shared" si="144"/>
        <v>#REF!</v>
      </c>
      <c r="AH325" s="36" t="e">
        <f t="shared" si="145"/>
        <v>#REF!</v>
      </c>
      <c r="AI325" s="36">
        <f>VLOOKUP(A325,'base vis'!C:I,7,0)</f>
        <v>0</v>
      </c>
      <c r="AJ325" s="36">
        <f>VLOOKUP($A325,'base vis'!C:J,8,0)</f>
        <v>0</v>
      </c>
      <c r="AK325" s="36">
        <f>VLOOKUP($A325,'base vis'!C:K,9,0)</f>
        <v>0</v>
      </c>
      <c r="AL325" s="36">
        <f>VLOOKUP($A325,'base vis'!C:L,10,0)</f>
        <v>0</v>
      </c>
      <c r="AM325" s="36">
        <f>VLOOKUP($A325,'base vis'!C:M,11,0)</f>
        <v>0</v>
      </c>
      <c r="AN325" s="36">
        <f>VLOOKUP($A325,'base vis'!C:N,12,0)</f>
        <v>0</v>
      </c>
      <c r="AO325" s="36">
        <f>VLOOKUP($A325,'base vis'!C:O,13,0)</f>
        <v>0</v>
      </c>
      <c r="AP325" s="36">
        <f>VLOOKUP($A325,'base vis'!C:P,14,0)</f>
        <v>0</v>
      </c>
      <c r="AQ325" s="36">
        <f>VLOOKUP($A325,'base vis'!C:Q,15,0)</f>
        <v>0</v>
      </c>
      <c r="AR325" s="36">
        <f>VLOOKUP($A325,'base vis'!C:R,16,0)</f>
        <v>0</v>
      </c>
      <c r="AS325" s="36">
        <f>VLOOKUP($A325,'base vis'!C:S,17,0)</f>
        <v>0</v>
      </c>
      <c r="AT325" s="36">
        <f>VLOOKUP($A325,'base vis'!C:T,18,0)</f>
        <v>0</v>
      </c>
      <c r="AU325" s="36">
        <f>VLOOKUP($A325,'base vis'!C:U,19,0)</f>
        <v>0</v>
      </c>
      <c r="AV325" s="36">
        <f>VLOOKUP($A325,'base vis'!C:V,20,0)</f>
        <v>0</v>
      </c>
      <c r="AW325" s="36">
        <f>VLOOKUP($A325,'base vis'!C:W,21,0)</f>
        <v>0</v>
      </c>
      <c r="AX325" s="36">
        <f>VLOOKUP($A325,'base vis'!C:X,22,0)</f>
        <v>0</v>
      </c>
      <c r="AY325" s="36">
        <f>VLOOKUP($A325,'base vis'!C:Y,23,0)</f>
        <v>0</v>
      </c>
      <c r="AZ325" s="36">
        <f>VLOOKUP($A325,'base vis'!C:E,3,0)</f>
        <v>0</v>
      </c>
      <c r="BA325" s="36">
        <f>VLOOKUP($A325,'base vis'!C:F,4,0)</f>
        <v>19</v>
      </c>
      <c r="BB325" s="36">
        <f>VLOOKUP($A325,'base vis'!C:G,5,0)</f>
        <v>4</v>
      </c>
      <c r="BC325" s="36">
        <f>VLOOKUP($A325,'base vis'!C:H,6,0)</f>
        <v>0</v>
      </c>
      <c r="BD325" s="36" t="e">
        <f t="shared" si="142"/>
        <v>#REF!</v>
      </c>
      <c r="BE325" s="36" t="e">
        <f t="shared" si="146"/>
        <v>#REF!</v>
      </c>
      <c r="BF325" s="36" t="e">
        <f t="shared" si="147"/>
        <v>#REF!</v>
      </c>
      <c r="BG325" s="36" t="e">
        <f t="shared" si="148"/>
        <v>#REF!</v>
      </c>
      <c r="BH325" s="36" t="e">
        <f t="shared" si="149"/>
        <v>#REF!</v>
      </c>
      <c r="BI325" s="36" t="e">
        <f t="shared" si="150"/>
        <v>#REF!</v>
      </c>
      <c r="BJ325" s="36" t="e">
        <f t="shared" si="151"/>
        <v>#REF!</v>
      </c>
      <c r="BK325" s="36" t="e">
        <f t="shared" si="152"/>
        <v>#REF!</v>
      </c>
      <c r="BL325" s="36" t="e">
        <f t="shared" si="153"/>
        <v>#REF!</v>
      </c>
      <c r="BM325" s="36" t="e">
        <f t="shared" si="154"/>
        <v>#REF!</v>
      </c>
      <c r="BN325" s="36" t="e">
        <f t="shared" si="155"/>
        <v>#REF!</v>
      </c>
      <c r="BO325" s="36" t="e">
        <f t="shared" si="156"/>
        <v>#REF!</v>
      </c>
      <c r="BP325" s="36" t="e">
        <f t="shared" si="157"/>
        <v>#REF!</v>
      </c>
      <c r="BQ325" s="36" t="e">
        <f t="shared" si="158"/>
        <v>#REF!</v>
      </c>
      <c r="BR325" s="36" t="e">
        <f t="shared" si="159"/>
        <v>#REF!</v>
      </c>
      <c r="BS325" s="36" t="e">
        <f t="shared" si="160"/>
        <v>#REF!</v>
      </c>
      <c r="BT325" s="36" t="e">
        <f t="shared" si="161"/>
        <v>#REF!</v>
      </c>
      <c r="BU325" s="36" t="e">
        <f t="shared" si="162"/>
        <v>#REF!</v>
      </c>
      <c r="BV325" s="36" t="e">
        <f t="shared" si="163"/>
        <v>#REF!</v>
      </c>
      <c r="BW325" s="36" t="e">
        <f t="shared" si="164"/>
        <v>#REF!</v>
      </c>
      <c r="BX325" s="36" t="e">
        <f t="shared" si="165"/>
        <v>#REF!</v>
      </c>
    </row>
    <row r="326" spans="1:76" s="36" customFormat="1" ht="13.95" customHeight="1" thickBot="1">
      <c r="A326" s="90" t="s">
        <v>381</v>
      </c>
      <c r="B326" s="26">
        <v>3</v>
      </c>
      <c r="C326" s="61" t="s">
        <v>92</v>
      </c>
      <c r="D326" s="62" t="s">
        <v>111</v>
      </c>
      <c r="E326" s="62"/>
      <c r="F326" s="72"/>
      <c r="G326" s="72"/>
      <c r="H326" s="72"/>
      <c r="I326" s="72"/>
      <c r="J326" s="72">
        <v>3</v>
      </c>
      <c r="K326" s="72"/>
      <c r="L326" s="72"/>
      <c r="M326" s="65" t="e">
        <f>#REF!</f>
        <v>#REF!</v>
      </c>
      <c r="N326" s="65" t="e">
        <f>#REF!</f>
        <v>#REF!</v>
      </c>
      <c r="O326" s="65" t="e">
        <f>#REF!</f>
        <v>#REF!</v>
      </c>
      <c r="P326" s="65" t="e">
        <f>#REF!</f>
        <v>#REF!</v>
      </c>
      <c r="Q326" s="65" t="e">
        <f>#REF!</f>
        <v>#REF!</v>
      </c>
      <c r="R326" s="65" t="e">
        <f>#REF!</f>
        <v>#REF!</v>
      </c>
      <c r="S326" s="65" t="e">
        <f>#REF!</f>
        <v>#REF!</v>
      </c>
      <c r="T326" s="65" t="e">
        <f>#REF!</f>
        <v>#REF!</v>
      </c>
      <c r="U326" s="65" t="e">
        <f>#REF!</f>
        <v>#REF!</v>
      </c>
      <c r="V326" s="65" t="e">
        <f>#REF!</f>
        <v>#REF!</v>
      </c>
      <c r="W326" s="65" t="e">
        <f>#REF!</f>
        <v>#REF!</v>
      </c>
      <c r="X326" s="65" t="e">
        <f>#REF!</f>
        <v>#REF!</v>
      </c>
      <c r="Y326" s="65" t="e">
        <f>#REF!</f>
        <v>#REF!</v>
      </c>
      <c r="Z326" s="65" t="e">
        <f>#REF!</f>
        <v>#REF!</v>
      </c>
      <c r="AA326" s="65" t="e">
        <f>#REF!</f>
        <v>#REF!</v>
      </c>
      <c r="AB326" s="65" t="e">
        <f>#REF!</f>
        <v>#REF!</v>
      </c>
      <c r="AC326" s="87">
        <v>52.5</v>
      </c>
      <c r="AD326" s="106" t="e">
        <f t="shared" si="143"/>
        <v>#REF!</v>
      </c>
      <c r="AE326" s="77">
        <v>3.04</v>
      </c>
      <c r="AF326" s="78">
        <v>3.2930000000000001</v>
      </c>
      <c r="AG326" s="89" t="e">
        <f t="shared" si="144"/>
        <v>#REF!</v>
      </c>
      <c r="AH326" s="36" t="e">
        <f t="shared" si="145"/>
        <v>#REF!</v>
      </c>
      <c r="AI326" s="36">
        <f>VLOOKUP(A326,'base vis'!C:I,7,0)</f>
        <v>0</v>
      </c>
      <c r="AJ326" s="36">
        <f>VLOOKUP($A326,'base vis'!C:J,8,0)</f>
        <v>0</v>
      </c>
      <c r="AK326" s="36">
        <f>VLOOKUP($A326,'base vis'!C:K,9,0)</f>
        <v>0</v>
      </c>
      <c r="AL326" s="36">
        <f>VLOOKUP($A326,'base vis'!C:L,10,0)</f>
        <v>0</v>
      </c>
      <c r="AM326" s="36">
        <f>VLOOKUP($A326,'base vis'!C:M,11,0)</f>
        <v>0</v>
      </c>
      <c r="AN326" s="36">
        <f>VLOOKUP($A326,'base vis'!C:N,12,0)</f>
        <v>0</v>
      </c>
      <c r="AO326" s="36">
        <f>VLOOKUP($A326,'base vis'!C:O,13,0)</f>
        <v>0</v>
      </c>
      <c r="AP326" s="36">
        <f>VLOOKUP($A326,'base vis'!C:P,14,0)</f>
        <v>0</v>
      </c>
      <c r="AQ326" s="36">
        <f>VLOOKUP($A326,'base vis'!C:Q,15,0)</f>
        <v>0</v>
      </c>
      <c r="AR326" s="36">
        <f>VLOOKUP($A326,'base vis'!C:R,16,0)</f>
        <v>0</v>
      </c>
      <c r="AS326" s="36">
        <f>VLOOKUP($A326,'base vis'!C:S,17,0)</f>
        <v>0</v>
      </c>
      <c r="AT326" s="36">
        <f>VLOOKUP($A326,'base vis'!C:T,18,0)</f>
        <v>0</v>
      </c>
      <c r="AU326" s="36">
        <f>VLOOKUP($A326,'base vis'!C:U,19,0)</f>
        <v>0</v>
      </c>
      <c r="AV326" s="36">
        <f>VLOOKUP($A326,'base vis'!C:V,20,0)</f>
        <v>0</v>
      </c>
      <c r="AW326" s="36">
        <f>VLOOKUP($A326,'base vis'!C:W,21,0)</f>
        <v>0</v>
      </c>
      <c r="AX326" s="36">
        <f>VLOOKUP($A326,'base vis'!C:X,22,0)</f>
        <v>0</v>
      </c>
      <c r="AY326" s="36">
        <f>VLOOKUP($A326,'base vis'!C:Y,23,0)</f>
        <v>0</v>
      </c>
      <c r="AZ326" s="36">
        <f>VLOOKUP($A326,'base vis'!C:E,3,0)</f>
        <v>0</v>
      </c>
      <c r="BA326" s="36">
        <f>VLOOKUP($A326,'base vis'!C:F,4,0)</f>
        <v>12</v>
      </c>
      <c r="BB326" s="36">
        <f>VLOOKUP($A326,'base vis'!C:G,5,0)</f>
        <v>0</v>
      </c>
      <c r="BC326" s="36">
        <f>VLOOKUP($A326,'base vis'!C:H,6,0)</f>
        <v>0</v>
      </c>
      <c r="BD326" s="36" t="e">
        <f t="shared" si="142"/>
        <v>#REF!</v>
      </c>
      <c r="BE326" s="36" t="e">
        <f t="shared" si="146"/>
        <v>#REF!</v>
      </c>
      <c r="BF326" s="36" t="e">
        <f t="shared" si="147"/>
        <v>#REF!</v>
      </c>
      <c r="BG326" s="36" t="e">
        <f t="shared" si="148"/>
        <v>#REF!</v>
      </c>
      <c r="BH326" s="36" t="e">
        <f t="shared" si="149"/>
        <v>#REF!</v>
      </c>
      <c r="BI326" s="36" t="e">
        <f t="shared" si="150"/>
        <v>#REF!</v>
      </c>
      <c r="BJ326" s="36" t="e">
        <f t="shared" si="151"/>
        <v>#REF!</v>
      </c>
      <c r="BK326" s="36" t="e">
        <f t="shared" si="152"/>
        <v>#REF!</v>
      </c>
      <c r="BL326" s="36" t="e">
        <f t="shared" si="153"/>
        <v>#REF!</v>
      </c>
      <c r="BM326" s="36" t="e">
        <f t="shared" si="154"/>
        <v>#REF!</v>
      </c>
      <c r="BN326" s="36" t="e">
        <f t="shared" si="155"/>
        <v>#REF!</v>
      </c>
      <c r="BO326" s="36" t="e">
        <f t="shared" si="156"/>
        <v>#REF!</v>
      </c>
      <c r="BP326" s="36" t="e">
        <f t="shared" si="157"/>
        <v>#REF!</v>
      </c>
      <c r="BQ326" s="36" t="e">
        <f t="shared" si="158"/>
        <v>#REF!</v>
      </c>
      <c r="BR326" s="36" t="e">
        <f t="shared" si="159"/>
        <v>#REF!</v>
      </c>
      <c r="BS326" s="36" t="e">
        <f t="shared" si="160"/>
        <v>#REF!</v>
      </c>
      <c r="BT326" s="36" t="e">
        <f t="shared" si="161"/>
        <v>#REF!</v>
      </c>
      <c r="BU326" s="36" t="e">
        <f t="shared" si="162"/>
        <v>#REF!</v>
      </c>
      <c r="BV326" s="36" t="e">
        <f t="shared" si="163"/>
        <v>#REF!</v>
      </c>
      <c r="BW326" s="36" t="e">
        <f t="shared" si="164"/>
        <v>#REF!</v>
      </c>
      <c r="BX326" s="36" t="e">
        <f t="shared" si="165"/>
        <v>#REF!</v>
      </c>
    </row>
    <row r="327" spans="1:76" s="36" customFormat="1" ht="13.95" customHeight="1" thickBot="1">
      <c r="A327" s="90" t="s">
        <v>1444</v>
      </c>
      <c r="B327" s="26">
        <v>1</v>
      </c>
      <c r="C327" s="61" t="s">
        <v>93</v>
      </c>
      <c r="D327" s="62" t="s">
        <v>111</v>
      </c>
      <c r="E327" s="62"/>
      <c r="F327" s="72"/>
      <c r="G327" s="72"/>
      <c r="H327" s="72"/>
      <c r="I327" s="72"/>
      <c r="J327" s="72"/>
      <c r="K327" s="72">
        <v>1</v>
      </c>
      <c r="L327" s="72"/>
      <c r="M327" s="65" t="e">
        <f>#REF!</f>
        <v>#REF!</v>
      </c>
      <c r="N327" s="65" t="e">
        <f>#REF!</f>
        <v>#REF!</v>
      </c>
      <c r="O327" s="65" t="e">
        <f>#REF!</f>
        <v>#REF!</v>
      </c>
      <c r="P327" s="65" t="e">
        <f>#REF!</f>
        <v>#REF!</v>
      </c>
      <c r="Q327" s="65" t="e">
        <f>#REF!</f>
        <v>#REF!</v>
      </c>
      <c r="R327" s="65" t="e">
        <f>#REF!</f>
        <v>#REF!</v>
      </c>
      <c r="S327" s="65" t="e">
        <f>#REF!</f>
        <v>#REF!</v>
      </c>
      <c r="T327" s="65" t="e">
        <f>#REF!</f>
        <v>#REF!</v>
      </c>
      <c r="U327" s="65" t="e">
        <f>#REF!</f>
        <v>#REF!</v>
      </c>
      <c r="V327" s="65" t="e">
        <f>#REF!</f>
        <v>#REF!</v>
      </c>
      <c r="W327" s="65" t="e">
        <f>#REF!</f>
        <v>#REF!</v>
      </c>
      <c r="X327" s="65" t="e">
        <f>#REF!</f>
        <v>#REF!</v>
      </c>
      <c r="Y327" s="65" t="e">
        <f>#REF!</f>
        <v>#REF!</v>
      </c>
      <c r="Z327" s="65" t="e">
        <f>#REF!</f>
        <v>#REF!</v>
      </c>
      <c r="AA327" s="65" t="e">
        <f>#REF!</f>
        <v>#REF!</v>
      </c>
      <c r="AB327" s="65" t="e">
        <f>#REF!</f>
        <v>#REF!</v>
      </c>
      <c r="AC327" s="87">
        <v>37.5</v>
      </c>
      <c r="AD327" s="106" t="e">
        <f t="shared" si="143"/>
        <v>#REF!</v>
      </c>
      <c r="AE327" s="77">
        <v>3.36</v>
      </c>
      <c r="AF327" s="78">
        <v>3.6507142857142858</v>
      </c>
      <c r="AG327" s="89" t="e">
        <f t="shared" si="144"/>
        <v>#REF!</v>
      </c>
      <c r="AH327" s="36" t="e">
        <f t="shared" si="145"/>
        <v>#REF!</v>
      </c>
      <c r="AI327" s="36">
        <f>VLOOKUP(A327,'base vis'!C:I,7,0)</f>
        <v>0</v>
      </c>
      <c r="AJ327" s="36">
        <f>VLOOKUP($A327,'base vis'!C:J,8,0)</f>
        <v>0</v>
      </c>
      <c r="AK327" s="36">
        <f>VLOOKUP($A327,'base vis'!C:K,9,0)</f>
        <v>0</v>
      </c>
      <c r="AL327" s="36">
        <f>VLOOKUP($A327,'base vis'!C:L,10,0)</f>
        <v>0</v>
      </c>
      <c r="AM327" s="36">
        <f>VLOOKUP($A327,'base vis'!C:M,11,0)</f>
        <v>0</v>
      </c>
      <c r="AN327" s="36">
        <f>VLOOKUP($A327,'base vis'!C:N,12,0)</f>
        <v>0</v>
      </c>
      <c r="AO327" s="36">
        <f>VLOOKUP($A327,'base vis'!C:O,13,0)</f>
        <v>0</v>
      </c>
      <c r="AP327" s="36">
        <f>VLOOKUP($A327,'base vis'!C:P,14,0)</f>
        <v>0</v>
      </c>
      <c r="AQ327" s="36">
        <f>VLOOKUP($A327,'base vis'!C:Q,15,0)</f>
        <v>0</v>
      </c>
      <c r="AR327" s="36">
        <f>VLOOKUP($A327,'base vis'!C:R,16,0)</f>
        <v>0</v>
      </c>
      <c r="AS327" s="36">
        <f>VLOOKUP($A327,'base vis'!C:S,17,0)</f>
        <v>0</v>
      </c>
      <c r="AT327" s="36">
        <f>VLOOKUP($A327,'base vis'!C:T,18,0)</f>
        <v>0</v>
      </c>
      <c r="AU327" s="36">
        <f>VLOOKUP($A327,'base vis'!C:U,19,0)</f>
        <v>0</v>
      </c>
      <c r="AV327" s="36">
        <f>VLOOKUP($A327,'base vis'!C:V,20,0)</f>
        <v>0</v>
      </c>
      <c r="AW327" s="36">
        <f>VLOOKUP($A327,'base vis'!C:W,21,0)</f>
        <v>0</v>
      </c>
      <c r="AX327" s="36">
        <f>VLOOKUP($A327,'base vis'!C:X,22,0)</f>
        <v>0</v>
      </c>
      <c r="AY327" s="36">
        <f>VLOOKUP($A327,'base vis'!C:Y,23,0)</f>
        <v>0</v>
      </c>
      <c r="AZ327" s="36">
        <f>VLOOKUP($A327,'base vis'!C:E,3,0)</f>
        <v>0</v>
      </c>
      <c r="BA327" s="36">
        <f>VLOOKUP($A327,'base vis'!C:F,4,0)</f>
        <v>5</v>
      </c>
      <c r="BB327" s="36">
        <f>VLOOKUP($A327,'base vis'!C:G,5,0)</f>
        <v>0</v>
      </c>
      <c r="BC327" s="36">
        <f>VLOOKUP($A327,'base vis'!C:H,6,0)</f>
        <v>0</v>
      </c>
      <c r="BD327" s="36" t="e">
        <f t="shared" si="142"/>
        <v>#REF!</v>
      </c>
      <c r="BE327" s="36" t="e">
        <f t="shared" si="146"/>
        <v>#REF!</v>
      </c>
      <c r="BF327" s="36" t="e">
        <f t="shared" si="147"/>
        <v>#REF!</v>
      </c>
      <c r="BG327" s="36" t="e">
        <f t="shared" si="148"/>
        <v>#REF!</v>
      </c>
      <c r="BH327" s="36" t="e">
        <f t="shared" si="149"/>
        <v>#REF!</v>
      </c>
      <c r="BI327" s="36" t="e">
        <f t="shared" si="150"/>
        <v>#REF!</v>
      </c>
      <c r="BJ327" s="36" t="e">
        <f t="shared" si="151"/>
        <v>#REF!</v>
      </c>
      <c r="BK327" s="36" t="e">
        <f t="shared" si="152"/>
        <v>#REF!</v>
      </c>
      <c r="BL327" s="36" t="e">
        <f t="shared" si="153"/>
        <v>#REF!</v>
      </c>
      <c r="BM327" s="36" t="e">
        <f t="shared" si="154"/>
        <v>#REF!</v>
      </c>
      <c r="BN327" s="36" t="e">
        <f t="shared" si="155"/>
        <v>#REF!</v>
      </c>
      <c r="BO327" s="36" t="e">
        <f t="shared" si="156"/>
        <v>#REF!</v>
      </c>
      <c r="BP327" s="36" t="e">
        <f t="shared" si="157"/>
        <v>#REF!</v>
      </c>
      <c r="BQ327" s="36" t="e">
        <f t="shared" si="158"/>
        <v>#REF!</v>
      </c>
      <c r="BR327" s="36" t="e">
        <f t="shared" si="159"/>
        <v>#REF!</v>
      </c>
      <c r="BS327" s="36" t="e">
        <f t="shared" si="160"/>
        <v>#REF!</v>
      </c>
      <c r="BT327" s="36" t="e">
        <f t="shared" si="161"/>
        <v>#REF!</v>
      </c>
      <c r="BU327" s="36" t="e">
        <f t="shared" si="162"/>
        <v>#REF!</v>
      </c>
      <c r="BV327" s="36" t="e">
        <f t="shared" si="163"/>
        <v>#REF!</v>
      </c>
      <c r="BW327" s="36" t="e">
        <f t="shared" si="164"/>
        <v>#REF!</v>
      </c>
      <c r="BX327" s="36" t="e">
        <f t="shared" si="165"/>
        <v>#REF!</v>
      </c>
    </row>
    <row r="328" spans="1:76" s="36" customFormat="1" ht="13.95" customHeight="1" thickBot="1">
      <c r="A328" s="90" t="s">
        <v>237</v>
      </c>
      <c r="B328" s="26">
        <v>1</v>
      </c>
      <c r="C328" s="61" t="s">
        <v>94</v>
      </c>
      <c r="D328" s="62" t="s">
        <v>111</v>
      </c>
      <c r="E328" s="62"/>
      <c r="F328" s="72"/>
      <c r="G328" s="72"/>
      <c r="H328" s="72"/>
      <c r="I328" s="72"/>
      <c r="J328" s="72"/>
      <c r="K328" s="72"/>
      <c r="L328" s="72">
        <v>1</v>
      </c>
      <c r="M328" s="65" t="e">
        <f>#REF!</f>
        <v>#REF!</v>
      </c>
      <c r="N328" s="65" t="e">
        <f>#REF!</f>
        <v>#REF!</v>
      </c>
      <c r="O328" s="65" t="e">
        <f>#REF!</f>
        <v>#REF!</v>
      </c>
      <c r="P328" s="65" t="e">
        <f>#REF!</f>
        <v>#REF!</v>
      </c>
      <c r="Q328" s="65" t="e">
        <f>#REF!</f>
        <v>#REF!</v>
      </c>
      <c r="R328" s="65" t="e">
        <f>#REF!</f>
        <v>#REF!</v>
      </c>
      <c r="S328" s="65" t="e">
        <f>#REF!</f>
        <v>#REF!</v>
      </c>
      <c r="T328" s="65" t="e">
        <f>#REF!</f>
        <v>#REF!</v>
      </c>
      <c r="U328" s="65" t="e">
        <f>#REF!</f>
        <v>#REF!</v>
      </c>
      <c r="V328" s="65" t="e">
        <f>#REF!</f>
        <v>#REF!</v>
      </c>
      <c r="W328" s="65" t="e">
        <f>#REF!</f>
        <v>#REF!</v>
      </c>
      <c r="X328" s="65" t="e">
        <f>#REF!</f>
        <v>#REF!</v>
      </c>
      <c r="Y328" s="65" t="e">
        <f>#REF!</f>
        <v>#REF!</v>
      </c>
      <c r="Z328" s="65" t="e">
        <f>#REF!</f>
        <v>#REF!</v>
      </c>
      <c r="AA328" s="65" t="e">
        <f>#REF!</f>
        <v>#REF!</v>
      </c>
      <c r="AB328" s="65" t="e">
        <f>#REF!</f>
        <v>#REF!</v>
      </c>
      <c r="AC328" s="87">
        <v>70</v>
      </c>
      <c r="AD328" s="106" t="e">
        <f t="shared" si="143"/>
        <v>#REF!</v>
      </c>
      <c r="AE328" s="77">
        <v>5.36</v>
      </c>
      <c r="AF328" s="78">
        <v>5.6716666666666669</v>
      </c>
      <c r="AG328" s="89" t="e">
        <f t="shared" si="144"/>
        <v>#REF!</v>
      </c>
      <c r="AH328" s="36" t="e">
        <f t="shared" si="145"/>
        <v>#REF!</v>
      </c>
      <c r="AI328" s="36">
        <f>VLOOKUP(A328,'base vis'!C:I,7,0)</f>
        <v>0</v>
      </c>
      <c r="AJ328" s="36">
        <f>VLOOKUP($A328,'base vis'!C:J,8,0)</f>
        <v>0</v>
      </c>
      <c r="AK328" s="36">
        <f>VLOOKUP($A328,'base vis'!C:K,9,0)</f>
        <v>0</v>
      </c>
      <c r="AL328" s="36">
        <f>VLOOKUP($A328,'base vis'!C:L,10,0)</f>
        <v>0</v>
      </c>
      <c r="AM328" s="36">
        <f>VLOOKUP($A328,'base vis'!C:M,11,0)</f>
        <v>0</v>
      </c>
      <c r="AN328" s="36">
        <f>VLOOKUP($A328,'base vis'!C:N,12,0)</f>
        <v>0</v>
      </c>
      <c r="AO328" s="36">
        <f>VLOOKUP($A328,'base vis'!C:O,13,0)</f>
        <v>0</v>
      </c>
      <c r="AP328" s="36">
        <f>VLOOKUP($A328,'base vis'!C:P,14,0)</f>
        <v>0</v>
      </c>
      <c r="AQ328" s="36">
        <f>VLOOKUP($A328,'base vis'!C:Q,15,0)</f>
        <v>0</v>
      </c>
      <c r="AR328" s="36">
        <f>VLOOKUP($A328,'base vis'!C:R,16,0)</f>
        <v>0</v>
      </c>
      <c r="AS328" s="36">
        <f>VLOOKUP($A328,'base vis'!C:S,17,0)</f>
        <v>0</v>
      </c>
      <c r="AT328" s="36">
        <f>VLOOKUP($A328,'base vis'!C:T,18,0)</f>
        <v>0</v>
      </c>
      <c r="AU328" s="36">
        <f>VLOOKUP($A328,'base vis'!C:U,19,0)</f>
        <v>0</v>
      </c>
      <c r="AV328" s="36">
        <f>VLOOKUP($A328,'base vis'!C:V,20,0)</f>
        <v>0</v>
      </c>
      <c r="AW328" s="36">
        <f>VLOOKUP($A328,'base vis'!C:W,21,0)</f>
        <v>0</v>
      </c>
      <c r="AX328" s="36">
        <f>VLOOKUP($A328,'base vis'!C:X,22,0)</f>
        <v>0</v>
      </c>
      <c r="AY328" s="36">
        <f>VLOOKUP($A328,'base vis'!C:Y,23,0)</f>
        <v>0</v>
      </c>
      <c r="AZ328" s="36">
        <f>VLOOKUP($A328,'base vis'!C:E,3,0)</f>
        <v>0</v>
      </c>
      <c r="BA328" s="36">
        <f>VLOOKUP($A328,'base vis'!C:F,4,0)</f>
        <v>0</v>
      </c>
      <c r="BB328" s="36">
        <f>VLOOKUP($A328,'base vis'!C:G,5,0)</f>
        <v>0</v>
      </c>
      <c r="BC328" s="36">
        <f>VLOOKUP($A328,'base vis'!C:H,6,0)</f>
        <v>8</v>
      </c>
      <c r="BD328" s="36" t="e">
        <f t="shared" si="142"/>
        <v>#REF!</v>
      </c>
      <c r="BE328" s="36" t="e">
        <f t="shared" si="146"/>
        <v>#REF!</v>
      </c>
      <c r="BF328" s="36" t="e">
        <f t="shared" si="147"/>
        <v>#REF!</v>
      </c>
      <c r="BG328" s="36" t="e">
        <f t="shared" si="148"/>
        <v>#REF!</v>
      </c>
      <c r="BH328" s="36" t="e">
        <f t="shared" si="149"/>
        <v>#REF!</v>
      </c>
      <c r="BI328" s="36" t="e">
        <f t="shared" si="150"/>
        <v>#REF!</v>
      </c>
      <c r="BJ328" s="36" t="e">
        <f t="shared" si="151"/>
        <v>#REF!</v>
      </c>
      <c r="BK328" s="36" t="e">
        <f t="shared" si="152"/>
        <v>#REF!</v>
      </c>
      <c r="BL328" s="36" t="e">
        <f t="shared" si="153"/>
        <v>#REF!</v>
      </c>
      <c r="BM328" s="36" t="e">
        <f t="shared" si="154"/>
        <v>#REF!</v>
      </c>
      <c r="BN328" s="36" t="e">
        <f t="shared" si="155"/>
        <v>#REF!</v>
      </c>
      <c r="BO328" s="36" t="e">
        <f t="shared" si="156"/>
        <v>#REF!</v>
      </c>
      <c r="BP328" s="36" t="e">
        <f t="shared" si="157"/>
        <v>#REF!</v>
      </c>
      <c r="BQ328" s="36" t="e">
        <f t="shared" si="158"/>
        <v>#REF!</v>
      </c>
      <c r="BR328" s="36" t="e">
        <f t="shared" si="159"/>
        <v>#REF!</v>
      </c>
      <c r="BS328" s="36" t="e">
        <f t="shared" si="160"/>
        <v>#REF!</v>
      </c>
      <c r="BT328" s="36" t="e">
        <f t="shared" si="161"/>
        <v>#REF!</v>
      </c>
      <c r="BU328" s="36" t="e">
        <f t="shared" si="162"/>
        <v>#REF!</v>
      </c>
      <c r="BV328" s="36" t="e">
        <f t="shared" si="163"/>
        <v>#REF!</v>
      </c>
      <c r="BW328" s="36" t="e">
        <f t="shared" si="164"/>
        <v>#REF!</v>
      </c>
      <c r="BX328" s="36" t="e">
        <f t="shared" si="165"/>
        <v>#REF!</v>
      </c>
    </row>
    <row r="329" spans="1:76" s="36" customFormat="1" ht="13.95" customHeight="1" thickBot="1">
      <c r="A329" s="90" t="s">
        <v>238</v>
      </c>
      <c r="B329" s="26">
        <v>1</v>
      </c>
      <c r="C329" s="61" t="s">
        <v>94</v>
      </c>
      <c r="D329" s="62" t="s">
        <v>111</v>
      </c>
      <c r="E329" s="62"/>
      <c r="F329" s="72"/>
      <c r="G329" s="72"/>
      <c r="H329" s="72"/>
      <c r="I329" s="72"/>
      <c r="J329" s="72"/>
      <c r="K329" s="72"/>
      <c r="L329" s="72">
        <v>1</v>
      </c>
      <c r="M329" s="65" t="e">
        <f>#REF!</f>
        <v>#REF!</v>
      </c>
      <c r="N329" s="65" t="e">
        <f>#REF!</f>
        <v>#REF!</v>
      </c>
      <c r="O329" s="65" t="e">
        <f>#REF!</f>
        <v>#REF!</v>
      </c>
      <c r="P329" s="65" t="e">
        <f>#REF!</f>
        <v>#REF!</v>
      </c>
      <c r="Q329" s="65" t="e">
        <f>#REF!</f>
        <v>#REF!</v>
      </c>
      <c r="R329" s="65" t="e">
        <f>#REF!</f>
        <v>#REF!</v>
      </c>
      <c r="S329" s="65" t="e">
        <f>#REF!</f>
        <v>#REF!</v>
      </c>
      <c r="T329" s="65" t="e">
        <f>#REF!</f>
        <v>#REF!</v>
      </c>
      <c r="U329" s="65" t="e">
        <f>#REF!</f>
        <v>#REF!</v>
      </c>
      <c r="V329" s="65" t="e">
        <f>#REF!</f>
        <v>#REF!</v>
      </c>
      <c r="W329" s="65" t="e">
        <f>#REF!</f>
        <v>#REF!</v>
      </c>
      <c r="X329" s="65" t="e">
        <f>#REF!</f>
        <v>#REF!</v>
      </c>
      <c r="Y329" s="65" t="e">
        <f>#REF!</f>
        <v>#REF!</v>
      </c>
      <c r="Z329" s="65" t="e">
        <f>#REF!</f>
        <v>#REF!</v>
      </c>
      <c r="AA329" s="65" t="e">
        <f>#REF!</f>
        <v>#REF!</v>
      </c>
      <c r="AB329" s="65" t="e">
        <f>#REF!</f>
        <v>#REF!</v>
      </c>
      <c r="AC329" s="87">
        <v>72.5</v>
      </c>
      <c r="AD329" s="106" t="e">
        <f t="shared" si="143"/>
        <v>#REF!</v>
      </c>
      <c r="AE329" s="77">
        <v>4.2</v>
      </c>
      <c r="AF329" s="78">
        <v>4.8050000000000006</v>
      </c>
      <c r="AG329" s="89" t="e">
        <f t="shared" si="144"/>
        <v>#REF!</v>
      </c>
      <c r="AH329" s="36" t="e">
        <f t="shared" si="145"/>
        <v>#REF!</v>
      </c>
      <c r="AI329" s="36">
        <f>VLOOKUP(A329,'base vis'!C:I,7,0)</f>
        <v>0</v>
      </c>
      <c r="AJ329" s="36">
        <f>VLOOKUP($A329,'base vis'!C:J,8,0)</f>
        <v>0</v>
      </c>
      <c r="AK329" s="36">
        <f>VLOOKUP($A329,'base vis'!C:K,9,0)</f>
        <v>0</v>
      </c>
      <c r="AL329" s="36">
        <f>VLOOKUP($A329,'base vis'!C:L,10,0)</f>
        <v>0</v>
      </c>
      <c r="AM329" s="36">
        <f>VLOOKUP($A329,'base vis'!C:M,11,0)</f>
        <v>0</v>
      </c>
      <c r="AN329" s="36">
        <f>VLOOKUP($A329,'base vis'!C:N,12,0)</f>
        <v>0</v>
      </c>
      <c r="AO329" s="36">
        <f>VLOOKUP($A329,'base vis'!C:O,13,0)</f>
        <v>0</v>
      </c>
      <c r="AP329" s="36">
        <f>VLOOKUP($A329,'base vis'!C:P,14,0)</f>
        <v>0</v>
      </c>
      <c r="AQ329" s="36">
        <f>VLOOKUP($A329,'base vis'!C:Q,15,0)</f>
        <v>0</v>
      </c>
      <c r="AR329" s="36">
        <f>VLOOKUP($A329,'base vis'!C:R,16,0)</f>
        <v>0</v>
      </c>
      <c r="AS329" s="36">
        <f>VLOOKUP($A329,'base vis'!C:S,17,0)</f>
        <v>0</v>
      </c>
      <c r="AT329" s="36">
        <f>VLOOKUP($A329,'base vis'!C:T,18,0)</f>
        <v>0</v>
      </c>
      <c r="AU329" s="36">
        <f>VLOOKUP($A329,'base vis'!C:U,19,0)</f>
        <v>0</v>
      </c>
      <c r="AV329" s="36">
        <f>VLOOKUP($A329,'base vis'!C:V,20,0)</f>
        <v>0</v>
      </c>
      <c r="AW329" s="36">
        <f>VLOOKUP($A329,'base vis'!C:W,21,0)</f>
        <v>0</v>
      </c>
      <c r="AX329" s="36">
        <f>VLOOKUP($A329,'base vis'!C:X,22,0)</f>
        <v>0</v>
      </c>
      <c r="AY329" s="36">
        <f>VLOOKUP($A329,'base vis'!C:Y,23,0)</f>
        <v>0</v>
      </c>
      <c r="AZ329" s="36">
        <f>VLOOKUP($A329,'base vis'!C:E,3,0)</f>
        <v>0</v>
      </c>
      <c r="BA329" s="36">
        <f>VLOOKUP($A329,'base vis'!C:F,4,0)</f>
        <v>0</v>
      </c>
      <c r="BB329" s="36">
        <f>VLOOKUP($A329,'base vis'!C:G,5,0)</f>
        <v>0</v>
      </c>
      <c r="BC329" s="36">
        <f>VLOOKUP($A329,'base vis'!C:H,6,0)</f>
        <v>5</v>
      </c>
      <c r="BD329" s="36" t="e">
        <f t="shared" si="142"/>
        <v>#REF!</v>
      </c>
      <c r="BE329" s="36" t="e">
        <f t="shared" si="146"/>
        <v>#REF!</v>
      </c>
      <c r="BF329" s="36" t="e">
        <f t="shared" si="147"/>
        <v>#REF!</v>
      </c>
      <c r="BG329" s="36" t="e">
        <f t="shared" si="148"/>
        <v>#REF!</v>
      </c>
      <c r="BH329" s="36" t="e">
        <f t="shared" si="149"/>
        <v>#REF!</v>
      </c>
      <c r="BI329" s="36" t="e">
        <f t="shared" si="150"/>
        <v>#REF!</v>
      </c>
      <c r="BJ329" s="36" t="e">
        <f t="shared" si="151"/>
        <v>#REF!</v>
      </c>
      <c r="BK329" s="36" t="e">
        <f t="shared" si="152"/>
        <v>#REF!</v>
      </c>
      <c r="BL329" s="36" t="e">
        <f t="shared" si="153"/>
        <v>#REF!</v>
      </c>
      <c r="BM329" s="36" t="e">
        <f t="shared" si="154"/>
        <v>#REF!</v>
      </c>
      <c r="BN329" s="36" t="e">
        <f t="shared" si="155"/>
        <v>#REF!</v>
      </c>
      <c r="BO329" s="36" t="e">
        <f t="shared" si="156"/>
        <v>#REF!</v>
      </c>
      <c r="BP329" s="36" t="e">
        <f t="shared" si="157"/>
        <v>#REF!</v>
      </c>
      <c r="BQ329" s="36" t="e">
        <f t="shared" si="158"/>
        <v>#REF!</v>
      </c>
      <c r="BR329" s="36" t="e">
        <f t="shared" si="159"/>
        <v>#REF!</v>
      </c>
      <c r="BS329" s="36" t="e">
        <f t="shared" si="160"/>
        <v>#REF!</v>
      </c>
      <c r="BT329" s="36" t="e">
        <f t="shared" si="161"/>
        <v>#REF!</v>
      </c>
      <c r="BU329" s="36" t="e">
        <f t="shared" si="162"/>
        <v>#REF!</v>
      </c>
      <c r="BV329" s="36" t="e">
        <f t="shared" si="163"/>
        <v>#REF!</v>
      </c>
      <c r="BW329" s="36" t="e">
        <f t="shared" si="164"/>
        <v>#REF!</v>
      </c>
      <c r="BX329" s="36" t="e">
        <f t="shared" si="165"/>
        <v>#REF!</v>
      </c>
    </row>
    <row r="330" spans="1:76" s="36" customFormat="1" ht="13.95" customHeight="1" thickBot="1">
      <c r="A330" s="90" t="s">
        <v>239</v>
      </c>
      <c r="B330" s="26">
        <v>1</v>
      </c>
      <c r="C330" s="61" t="s">
        <v>94</v>
      </c>
      <c r="D330" s="62" t="s">
        <v>111</v>
      </c>
      <c r="E330" s="62"/>
      <c r="F330" s="72"/>
      <c r="G330" s="72"/>
      <c r="H330" s="72"/>
      <c r="I330" s="72"/>
      <c r="J330" s="72"/>
      <c r="K330" s="72"/>
      <c r="L330" s="72">
        <v>1</v>
      </c>
      <c r="M330" s="65" t="e">
        <f>#REF!</f>
        <v>#REF!</v>
      </c>
      <c r="N330" s="65" t="e">
        <f>#REF!</f>
        <v>#REF!</v>
      </c>
      <c r="O330" s="65" t="e">
        <f>#REF!</f>
        <v>#REF!</v>
      </c>
      <c r="P330" s="65" t="e">
        <f>#REF!</f>
        <v>#REF!</v>
      </c>
      <c r="Q330" s="65" t="e">
        <f>#REF!</f>
        <v>#REF!</v>
      </c>
      <c r="R330" s="65" t="e">
        <f>#REF!</f>
        <v>#REF!</v>
      </c>
      <c r="S330" s="65" t="e">
        <f>#REF!</f>
        <v>#REF!</v>
      </c>
      <c r="T330" s="65" t="e">
        <f>#REF!</f>
        <v>#REF!</v>
      </c>
      <c r="U330" s="65" t="e">
        <f>#REF!</f>
        <v>#REF!</v>
      </c>
      <c r="V330" s="65" t="e">
        <f>#REF!</f>
        <v>#REF!</v>
      </c>
      <c r="W330" s="65" t="e">
        <f>#REF!</f>
        <v>#REF!</v>
      </c>
      <c r="X330" s="65" t="e">
        <f>#REF!</f>
        <v>#REF!</v>
      </c>
      <c r="Y330" s="65" t="e">
        <f>#REF!</f>
        <v>#REF!</v>
      </c>
      <c r="Z330" s="65" t="e">
        <f>#REF!</f>
        <v>#REF!</v>
      </c>
      <c r="AA330" s="65" t="e">
        <f>#REF!</f>
        <v>#REF!</v>
      </c>
      <c r="AB330" s="65" t="e">
        <f>#REF!</f>
        <v>#REF!</v>
      </c>
      <c r="AC330" s="87">
        <v>72.5</v>
      </c>
      <c r="AD330" s="106" t="e">
        <f t="shared" si="143"/>
        <v>#REF!</v>
      </c>
      <c r="AE330" s="77">
        <v>3.9</v>
      </c>
      <c r="AF330" s="78">
        <v>4.3583333333333325</v>
      </c>
      <c r="AG330" s="89" t="e">
        <f t="shared" si="144"/>
        <v>#REF!</v>
      </c>
      <c r="AH330" s="36" t="e">
        <f t="shared" si="145"/>
        <v>#REF!</v>
      </c>
      <c r="AI330" s="36">
        <f>VLOOKUP(A330,'base vis'!C:I,7,0)</f>
        <v>0</v>
      </c>
      <c r="AJ330" s="36">
        <f>VLOOKUP($A330,'base vis'!C:J,8,0)</f>
        <v>0</v>
      </c>
      <c r="AK330" s="36">
        <f>VLOOKUP($A330,'base vis'!C:K,9,0)</f>
        <v>0</v>
      </c>
      <c r="AL330" s="36">
        <f>VLOOKUP($A330,'base vis'!C:L,10,0)</f>
        <v>0</v>
      </c>
      <c r="AM330" s="36">
        <f>VLOOKUP($A330,'base vis'!C:M,11,0)</f>
        <v>0</v>
      </c>
      <c r="AN330" s="36">
        <f>VLOOKUP($A330,'base vis'!C:N,12,0)</f>
        <v>0</v>
      </c>
      <c r="AO330" s="36">
        <f>VLOOKUP($A330,'base vis'!C:O,13,0)</f>
        <v>0</v>
      </c>
      <c r="AP330" s="36">
        <f>VLOOKUP($A330,'base vis'!C:P,14,0)</f>
        <v>0</v>
      </c>
      <c r="AQ330" s="36">
        <f>VLOOKUP($A330,'base vis'!C:Q,15,0)</f>
        <v>0</v>
      </c>
      <c r="AR330" s="36">
        <f>VLOOKUP($A330,'base vis'!C:R,16,0)</f>
        <v>0</v>
      </c>
      <c r="AS330" s="36">
        <f>VLOOKUP($A330,'base vis'!C:S,17,0)</f>
        <v>0</v>
      </c>
      <c r="AT330" s="36">
        <f>VLOOKUP($A330,'base vis'!C:T,18,0)</f>
        <v>0</v>
      </c>
      <c r="AU330" s="36">
        <f>VLOOKUP($A330,'base vis'!C:U,19,0)</f>
        <v>0</v>
      </c>
      <c r="AV330" s="36">
        <f>VLOOKUP($A330,'base vis'!C:V,20,0)</f>
        <v>0</v>
      </c>
      <c r="AW330" s="36">
        <f>VLOOKUP($A330,'base vis'!C:W,21,0)</f>
        <v>0</v>
      </c>
      <c r="AX330" s="36">
        <f>VLOOKUP($A330,'base vis'!C:X,22,0)</f>
        <v>0</v>
      </c>
      <c r="AY330" s="36">
        <f>VLOOKUP($A330,'base vis'!C:Y,23,0)</f>
        <v>0</v>
      </c>
      <c r="AZ330" s="36">
        <f>VLOOKUP($A330,'base vis'!C:E,3,0)</f>
        <v>0</v>
      </c>
      <c r="BA330" s="36">
        <f>VLOOKUP($A330,'base vis'!C:F,4,0)</f>
        <v>0</v>
      </c>
      <c r="BB330" s="36">
        <f>VLOOKUP($A330,'base vis'!C:G,5,0)</f>
        <v>0</v>
      </c>
      <c r="BC330" s="36">
        <f>VLOOKUP($A330,'base vis'!C:H,6,0)</f>
        <v>6</v>
      </c>
      <c r="BD330" s="36" t="e">
        <f t="shared" si="142"/>
        <v>#REF!</v>
      </c>
      <c r="BE330" s="36" t="e">
        <f t="shared" si="146"/>
        <v>#REF!</v>
      </c>
      <c r="BF330" s="36" t="e">
        <f t="shared" si="147"/>
        <v>#REF!</v>
      </c>
      <c r="BG330" s="36" t="e">
        <f t="shared" si="148"/>
        <v>#REF!</v>
      </c>
      <c r="BH330" s="36" t="e">
        <f t="shared" si="149"/>
        <v>#REF!</v>
      </c>
      <c r="BI330" s="36" t="e">
        <f t="shared" si="150"/>
        <v>#REF!</v>
      </c>
      <c r="BJ330" s="36" t="e">
        <f t="shared" si="151"/>
        <v>#REF!</v>
      </c>
      <c r="BK330" s="36" t="e">
        <f t="shared" si="152"/>
        <v>#REF!</v>
      </c>
      <c r="BL330" s="36" t="e">
        <f t="shared" si="153"/>
        <v>#REF!</v>
      </c>
      <c r="BM330" s="36" t="e">
        <f t="shared" si="154"/>
        <v>#REF!</v>
      </c>
      <c r="BN330" s="36" t="e">
        <f t="shared" si="155"/>
        <v>#REF!</v>
      </c>
      <c r="BO330" s="36" t="e">
        <f>IF($AH330&gt;0,$AH330*AT330,0)</f>
        <v>#REF!</v>
      </c>
      <c r="BP330" s="36" t="e">
        <f t="shared" si="157"/>
        <v>#REF!</v>
      </c>
      <c r="BQ330" s="36" t="e">
        <f t="shared" si="158"/>
        <v>#REF!</v>
      </c>
      <c r="BR330" s="36" t="e">
        <f t="shared" si="159"/>
        <v>#REF!</v>
      </c>
      <c r="BS330" s="36" t="e">
        <f t="shared" si="160"/>
        <v>#REF!</v>
      </c>
      <c r="BT330" s="36" t="e">
        <f t="shared" si="161"/>
        <v>#REF!</v>
      </c>
      <c r="BU330" s="36" t="e">
        <f t="shared" si="162"/>
        <v>#REF!</v>
      </c>
      <c r="BV330" s="36" t="e">
        <f t="shared" si="163"/>
        <v>#REF!</v>
      </c>
      <c r="BW330" s="36" t="e">
        <f t="shared" si="164"/>
        <v>#REF!</v>
      </c>
      <c r="BX330" s="36" t="e">
        <f t="shared" si="165"/>
        <v>#REF!</v>
      </c>
    </row>
    <row r="331" spans="1:76" s="36" customFormat="1" ht="13.95" customHeight="1" thickBot="1">
      <c r="A331" s="90" t="s">
        <v>1447</v>
      </c>
      <c r="B331" s="26">
        <v>1</v>
      </c>
      <c r="C331" s="61" t="s">
        <v>94</v>
      </c>
      <c r="D331" s="62" t="s">
        <v>111</v>
      </c>
      <c r="E331" s="62"/>
      <c r="F331" s="72"/>
      <c r="G331" s="72"/>
      <c r="H331" s="72"/>
      <c r="I331" s="72"/>
      <c r="J331" s="72"/>
      <c r="K331" s="72"/>
      <c r="L331" s="72">
        <v>1</v>
      </c>
      <c r="M331" s="65" t="e">
        <f>#REF!</f>
        <v>#REF!</v>
      </c>
      <c r="N331" s="65" t="e">
        <f>#REF!</f>
        <v>#REF!</v>
      </c>
      <c r="O331" s="65" t="e">
        <f>#REF!</f>
        <v>#REF!</v>
      </c>
      <c r="P331" s="65" t="e">
        <f>#REF!</f>
        <v>#REF!</v>
      </c>
      <c r="Q331" s="65" t="e">
        <f>#REF!</f>
        <v>#REF!</v>
      </c>
      <c r="R331" s="65" t="e">
        <f>#REF!</f>
        <v>#REF!</v>
      </c>
      <c r="S331" s="65" t="e">
        <f>#REF!</f>
        <v>#REF!</v>
      </c>
      <c r="T331" s="65" t="e">
        <f>#REF!</f>
        <v>#REF!</v>
      </c>
      <c r="U331" s="65" t="e">
        <f>#REF!</f>
        <v>#REF!</v>
      </c>
      <c r="V331" s="65" t="e">
        <f>#REF!</f>
        <v>#REF!</v>
      </c>
      <c r="W331" s="65" t="e">
        <f>#REF!</f>
        <v>#REF!</v>
      </c>
      <c r="X331" s="65" t="e">
        <f>#REF!</f>
        <v>#REF!</v>
      </c>
      <c r="Y331" s="65" t="e">
        <f>#REF!</f>
        <v>#REF!</v>
      </c>
      <c r="Z331" s="65" t="e">
        <f>#REF!</f>
        <v>#REF!</v>
      </c>
      <c r="AA331" s="65" t="e">
        <f>#REF!</f>
        <v>#REF!</v>
      </c>
      <c r="AB331" s="65" t="e">
        <f>#REF!</f>
        <v>#REF!</v>
      </c>
      <c r="AC331" s="87">
        <v>90</v>
      </c>
      <c r="AD331" s="106" t="e">
        <f t="shared" si="143"/>
        <v>#REF!</v>
      </c>
      <c r="AE331" s="77">
        <v>7.2</v>
      </c>
      <c r="AF331" s="78">
        <v>8</v>
      </c>
      <c r="AG331" s="89" t="e">
        <f t="shared" si="144"/>
        <v>#REF!</v>
      </c>
      <c r="AH331" s="36" t="e">
        <f t="shared" si="145"/>
        <v>#REF!</v>
      </c>
      <c r="AI331" s="36">
        <f>VLOOKUP(A331,'base vis'!C:I,7,0)</f>
        <v>0</v>
      </c>
      <c r="AJ331" s="36">
        <f>VLOOKUP($A331,'base vis'!C:J,8,0)</f>
        <v>0</v>
      </c>
      <c r="AK331" s="36">
        <f>VLOOKUP($A331,'base vis'!C:K,9,0)</f>
        <v>0</v>
      </c>
      <c r="AL331" s="36">
        <f>VLOOKUP($A331,'base vis'!C:L,10,0)</f>
        <v>0</v>
      </c>
      <c r="AM331" s="36">
        <f>VLOOKUP($A331,'base vis'!C:M,11,0)</f>
        <v>0</v>
      </c>
      <c r="AN331" s="36">
        <f>VLOOKUP($A331,'base vis'!C:N,12,0)</f>
        <v>0</v>
      </c>
      <c r="AO331" s="36">
        <f>VLOOKUP($A331,'base vis'!C:O,13,0)</f>
        <v>0</v>
      </c>
      <c r="AP331" s="36">
        <f>VLOOKUP($A331,'base vis'!C:P,14,0)</f>
        <v>0</v>
      </c>
      <c r="AQ331" s="36">
        <f>VLOOKUP($A331,'base vis'!C:Q,15,0)</f>
        <v>0</v>
      </c>
      <c r="AR331" s="36">
        <f>VLOOKUP($A331,'base vis'!C:R,16,0)</f>
        <v>0</v>
      </c>
      <c r="AS331" s="36">
        <f>VLOOKUP($A331,'base vis'!C:S,17,0)</f>
        <v>1</v>
      </c>
      <c r="AT331" s="36">
        <f>VLOOKUP($A331,'base vis'!C:T,18,0)</f>
        <v>0</v>
      </c>
      <c r="AU331" s="36">
        <f>VLOOKUP($A331,'base vis'!C:U,19,0)</f>
        <v>0</v>
      </c>
      <c r="AV331" s="36">
        <f>VLOOKUP($A331,'base vis'!C:V,20,0)</f>
        <v>0</v>
      </c>
      <c r="AW331" s="36">
        <f>VLOOKUP($A331,'base vis'!C:W,21,0)</f>
        <v>0</v>
      </c>
      <c r="AX331" s="36">
        <f>VLOOKUP($A331,'base vis'!C:X,22,0)</f>
        <v>0</v>
      </c>
      <c r="AY331" s="36">
        <f>VLOOKUP($A331,'base vis'!C:Y,23,0)</f>
        <v>0</v>
      </c>
      <c r="AZ331" s="36">
        <f>VLOOKUP($A331,'base vis'!C:E,3,0)</f>
        <v>0</v>
      </c>
      <c r="BA331" s="36">
        <f>VLOOKUP($A331,'base vis'!C:F,4,0)</f>
        <v>4</v>
      </c>
      <c r="BB331" s="36">
        <f>VLOOKUP($A331,'base vis'!C:G,5,0)</f>
        <v>0</v>
      </c>
      <c r="BC331" s="36">
        <f>VLOOKUP($A331,'base vis'!C:H,6,0)</f>
        <v>0</v>
      </c>
      <c r="BD331" s="36" t="e">
        <f t="shared" si="142"/>
        <v>#REF!</v>
      </c>
      <c r="BE331" s="36" t="e">
        <f t="shared" si="146"/>
        <v>#REF!</v>
      </c>
      <c r="BF331" s="36" t="e">
        <f t="shared" si="147"/>
        <v>#REF!</v>
      </c>
      <c r="BG331" s="36" t="e">
        <f t="shared" si="148"/>
        <v>#REF!</v>
      </c>
      <c r="BH331" s="36" t="e">
        <f t="shared" si="149"/>
        <v>#REF!</v>
      </c>
      <c r="BI331" s="36" t="e">
        <f t="shared" si="150"/>
        <v>#REF!</v>
      </c>
      <c r="BJ331" s="36" t="e">
        <f t="shared" si="151"/>
        <v>#REF!</v>
      </c>
      <c r="BK331" s="36" t="e">
        <f t="shared" si="152"/>
        <v>#REF!</v>
      </c>
      <c r="BL331" s="36" t="e">
        <f t="shared" si="153"/>
        <v>#REF!</v>
      </c>
      <c r="BM331" s="36" t="e">
        <f t="shared" si="154"/>
        <v>#REF!</v>
      </c>
      <c r="BN331" s="36" t="e">
        <f t="shared" si="155"/>
        <v>#REF!</v>
      </c>
      <c r="BO331" s="36" t="e">
        <f t="shared" si="156"/>
        <v>#REF!</v>
      </c>
      <c r="BP331" s="36" t="e">
        <f t="shared" si="157"/>
        <v>#REF!</v>
      </c>
      <c r="BQ331" s="36" t="e">
        <f t="shared" si="158"/>
        <v>#REF!</v>
      </c>
      <c r="BR331" s="36" t="e">
        <f t="shared" si="159"/>
        <v>#REF!</v>
      </c>
      <c r="BS331" s="36" t="e">
        <f t="shared" si="160"/>
        <v>#REF!</v>
      </c>
      <c r="BT331" s="36" t="e">
        <f t="shared" si="161"/>
        <v>#REF!</v>
      </c>
      <c r="BU331" s="36" t="e">
        <f t="shared" si="162"/>
        <v>#REF!</v>
      </c>
      <c r="BV331" s="36" t="e">
        <f t="shared" si="163"/>
        <v>#REF!</v>
      </c>
      <c r="BW331" s="36" t="e">
        <f t="shared" si="164"/>
        <v>#REF!</v>
      </c>
      <c r="BX331" s="36" t="e">
        <f t="shared" si="165"/>
        <v>#REF!</v>
      </c>
    </row>
    <row r="332" spans="1:76" s="36" customFormat="1" ht="13.95" customHeight="1" thickBot="1">
      <c r="A332" s="90" t="s">
        <v>1448</v>
      </c>
      <c r="B332" s="26">
        <v>1</v>
      </c>
      <c r="C332" s="61" t="s">
        <v>94</v>
      </c>
      <c r="D332" s="62" t="s">
        <v>111</v>
      </c>
      <c r="E332" s="62"/>
      <c r="F332" s="72"/>
      <c r="G332" s="72"/>
      <c r="H332" s="72"/>
      <c r="I332" s="72"/>
      <c r="J332" s="72"/>
      <c r="K332" s="72"/>
      <c r="L332" s="72">
        <v>1</v>
      </c>
      <c r="M332" s="65" t="e">
        <f>#REF!</f>
        <v>#REF!</v>
      </c>
      <c r="N332" s="65" t="e">
        <f>#REF!</f>
        <v>#REF!</v>
      </c>
      <c r="O332" s="65" t="e">
        <f>#REF!</f>
        <v>#REF!</v>
      </c>
      <c r="P332" s="65" t="e">
        <f>#REF!</f>
        <v>#REF!</v>
      </c>
      <c r="Q332" s="65" t="e">
        <f>#REF!</f>
        <v>#REF!</v>
      </c>
      <c r="R332" s="65" t="e">
        <f>#REF!</f>
        <v>#REF!</v>
      </c>
      <c r="S332" s="65" t="e">
        <f>#REF!</f>
        <v>#REF!</v>
      </c>
      <c r="T332" s="65" t="e">
        <f>#REF!</f>
        <v>#REF!</v>
      </c>
      <c r="U332" s="65" t="e">
        <f>#REF!</f>
        <v>#REF!</v>
      </c>
      <c r="V332" s="65" t="e">
        <f>#REF!</f>
        <v>#REF!</v>
      </c>
      <c r="W332" s="65" t="e">
        <f>#REF!</f>
        <v>#REF!</v>
      </c>
      <c r="X332" s="65" t="e">
        <f>#REF!</f>
        <v>#REF!</v>
      </c>
      <c r="Y332" s="65" t="e">
        <f>#REF!</f>
        <v>#REF!</v>
      </c>
      <c r="Z332" s="65" t="e">
        <f>#REF!</f>
        <v>#REF!</v>
      </c>
      <c r="AA332" s="65" t="e">
        <f>#REF!</f>
        <v>#REF!</v>
      </c>
      <c r="AB332" s="65" t="e">
        <f>#REF!</f>
        <v>#REF!</v>
      </c>
      <c r="AC332" s="87">
        <v>95</v>
      </c>
      <c r="AD332" s="106" t="e">
        <f t="shared" si="143"/>
        <v>#REF!</v>
      </c>
      <c r="AE332" s="77">
        <v>8.5500000000000007</v>
      </c>
      <c r="AF332" s="78">
        <v>9.5</v>
      </c>
      <c r="AG332" s="89" t="e">
        <f t="shared" si="144"/>
        <v>#REF!</v>
      </c>
      <c r="AH332" s="36" t="e">
        <f t="shared" si="145"/>
        <v>#REF!</v>
      </c>
      <c r="AI332" s="36">
        <f>VLOOKUP(A332,'base vis'!C:I,7,0)</f>
        <v>0</v>
      </c>
      <c r="AJ332" s="36">
        <f>VLOOKUP($A332,'base vis'!C:J,8,0)</f>
        <v>0</v>
      </c>
      <c r="AK332" s="36">
        <f>VLOOKUP($A332,'base vis'!C:K,9,0)</f>
        <v>0</v>
      </c>
      <c r="AL332" s="36">
        <f>VLOOKUP($A332,'base vis'!C:L,10,0)</f>
        <v>0</v>
      </c>
      <c r="AM332" s="36">
        <f>VLOOKUP($A332,'base vis'!C:M,11,0)</f>
        <v>0</v>
      </c>
      <c r="AN332" s="36">
        <f>VLOOKUP($A332,'base vis'!C:N,12,0)</f>
        <v>0</v>
      </c>
      <c r="AO332" s="36">
        <f>VLOOKUP($A332,'base vis'!C:O,13,0)</f>
        <v>0</v>
      </c>
      <c r="AP332" s="36">
        <f>VLOOKUP($A332,'base vis'!C:P,14,0)</f>
        <v>0</v>
      </c>
      <c r="AQ332" s="36">
        <f>VLOOKUP($A332,'base vis'!C:Q,15,0)</f>
        <v>0</v>
      </c>
      <c r="AR332" s="36">
        <f>VLOOKUP($A332,'base vis'!C:R,16,0)</f>
        <v>0</v>
      </c>
      <c r="AS332" s="36">
        <f>VLOOKUP($A332,'base vis'!C:S,17,0)</f>
        <v>0</v>
      </c>
      <c r="AT332" s="36">
        <f>VLOOKUP($A332,'base vis'!C:T,18,0)</f>
        <v>0</v>
      </c>
      <c r="AU332" s="36">
        <f>VLOOKUP($A332,'base vis'!C:U,19,0)</f>
        <v>0</v>
      </c>
      <c r="AV332" s="36">
        <f>VLOOKUP($A332,'base vis'!C:V,20,0)</f>
        <v>0</v>
      </c>
      <c r="AW332" s="36">
        <f>VLOOKUP($A332,'base vis'!C:W,21,0)</f>
        <v>1</v>
      </c>
      <c r="AX332" s="36">
        <f>VLOOKUP($A332,'base vis'!C:X,22,0)</f>
        <v>0</v>
      </c>
      <c r="AY332" s="36">
        <f>VLOOKUP($A332,'base vis'!C:Y,23,0)</f>
        <v>0</v>
      </c>
      <c r="AZ332" s="36">
        <f>VLOOKUP($A332,'base vis'!C:E,3,0)</f>
        <v>0</v>
      </c>
      <c r="BA332" s="36">
        <f>VLOOKUP($A332,'base vis'!C:F,4,0)</f>
        <v>4</v>
      </c>
      <c r="BB332" s="36">
        <f>VLOOKUP($A332,'base vis'!C:G,5,0)</f>
        <v>0</v>
      </c>
      <c r="BC332" s="36">
        <f>VLOOKUP($A332,'base vis'!C:H,6,0)</f>
        <v>0</v>
      </c>
      <c r="BD332" s="36" t="e">
        <f t="shared" si="142"/>
        <v>#REF!</v>
      </c>
      <c r="BE332" s="36" t="e">
        <f t="shared" si="146"/>
        <v>#REF!</v>
      </c>
      <c r="BF332" s="36" t="e">
        <f t="shared" si="147"/>
        <v>#REF!</v>
      </c>
      <c r="BG332" s="36" t="e">
        <f t="shared" si="148"/>
        <v>#REF!</v>
      </c>
      <c r="BH332" s="36" t="e">
        <f t="shared" si="149"/>
        <v>#REF!</v>
      </c>
      <c r="BI332" s="36" t="e">
        <f t="shared" si="150"/>
        <v>#REF!</v>
      </c>
      <c r="BJ332" s="36" t="e">
        <f t="shared" si="151"/>
        <v>#REF!</v>
      </c>
      <c r="BK332" s="36" t="e">
        <f t="shared" si="152"/>
        <v>#REF!</v>
      </c>
      <c r="BL332" s="36" t="e">
        <f t="shared" si="153"/>
        <v>#REF!</v>
      </c>
      <c r="BM332" s="36" t="e">
        <f t="shared" si="154"/>
        <v>#REF!</v>
      </c>
      <c r="BN332" s="36" t="e">
        <f t="shared" si="155"/>
        <v>#REF!</v>
      </c>
      <c r="BO332" s="36" t="e">
        <f t="shared" si="156"/>
        <v>#REF!</v>
      </c>
      <c r="BP332" s="36" t="e">
        <f t="shared" si="157"/>
        <v>#REF!</v>
      </c>
      <c r="BQ332" s="36" t="e">
        <f t="shared" si="158"/>
        <v>#REF!</v>
      </c>
      <c r="BR332" s="36" t="e">
        <f t="shared" si="159"/>
        <v>#REF!</v>
      </c>
      <c r="BS332" s="36" t="e">
        <f t="shared" si="160"/>
        <v>#REF!</v>
      </c>
      <c r="BT332" s="36" t="e">
        <f t="shared" si="161"/>
        <v>#REF!</v>
      </c>
      <c r="BU332" s="36" t="e">
        <f t="shared" si="162"/>
        <v>#REF!</v>
      </c>
      <c r="BV332" s="36" t="e">
        <f t="shared" si="163"/>
        <v>#REF!</v>
      </c>
      <c r="BW332" s="36" t="e">
        <f t="shared" si="164"/>
        <v>#REF!</v>
      </c>
      <c r="BX332" s="36" t="e">
        <f t="shared" si="165"/>
        <v>#REF!</v>
      </c>
    </row>
    <row r="333" spans="1:76" s="21" customFormat="1" ht="42" thickBot="1">
      <c r="A333" s="107" t="s">
        <v>240</v>
      </c>
      <c r="B333" s="108" t="str">
        <f>B$106</f>
        <v>Nb of holds per set</v>
      </c>
      <c r="C333" s="108" t="s">
        <v>4</v>
      </c>
      <c r="D333" s="108" t="s">
        <v>5</v>
      </c>
      <c r="E333" s="108" t="s">
        <v>253</v>
      </c>
      <c r="F333" s="108" t="s">
        <v>88</v>
      </c>
      <c r="G333" s="108" t="s">
        <v>89</v>
      </c>
      <c r="H333" s="108" t="s">
        <v>90</v>
      </c>
      <c r="I333" s="108" t="s">
        <v>91</v>
      </c>
      <c r="J333" s="108" t="s">
        <v>92</v>
      </c>
      <c r="K333" s="108" t="s">
        <v>93</v>
      </c>
      <c r="L333" s="108" t="s">
        <v>94</v>
      </c>
      <c r="M333" s="109" t="s">
        <v>7</v>
      </c>
      <c r="N333" s="110" t="s">
        <v>8</v>
      </c>
      <c r="O333" s="111" t="s">
        <v>1459</v>
      </c>
      <c r="P333" s="111" t="s">
        <v>9</v>
      </c>
      <c r="Q333" s="112" t="s">
        <v>10</v>
      </c>
      <c r="R333" s="113" t="s">
        <v>11</v>
      </c>
      <c r="S333" s="114" t="s">
        <v>12</v>
      </c>
      <c r="T333" s="115" t="s">
        <v>1460</v>
      </c>
      <c r="U333" s="115" t="s">
        <v>13</v>
      </c>
      <c r="V333" s="116" t="s">
        <v>14</v>
      </c>
      <c r="W333" s="117" t="s">
        <v>15</v>
      </c>
      <c r="X333" s="118" t="s">
        <v>16</v>
      </c>
      <c r="Y333" s="119" t="s">
        <v>105</v>
      </c>
      <c r="Z333" s="120" t="s">
        <v>106</v>
      </c>
      <c r="AA333" s="121" t="s">
        <v>107</v>
      </c>
      <c r="AB333" s="122" t="s">
        <v>108</v>
      </c>
      <c r="AC333" s="123" t="s">
        <v>256</v>
      </c>
      <c r="AD333" s="84" t="s">
        <v>18</v>
      </c>
      <c r="AE333" s="85" t="s">
        <v>19</v>
      </c>
      <c r="AF333" s="85" t="s">
        <v>20</v>
      </c>
      <c r="AG333" s="85" t="s">
        <v>21</v>
      </c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>
        <f t="shared" si="142"/>
        <v>0</v>
      </c>
      <c r="BE333" s="36">
        <f t="shared" si="146"/>
        <v>0</v>
      </c>
      <c r="BF333" s="36">
        <f t="shared" si="147"/>
        <v>0</v>
      </c>
      <c r="BG333" s="36">
        <f t="shared" si="148"/>
        <v>0</v>
      </c>
      <c r="BH333" s="36">
        <f t="shared" si="149"/>
        <v>0</v>
      </c>
      <c r="BI333" s="36">
        <f t="shared" si="150"/>
        <v>0</v>
      </c>
      <c r="BJ333" s="36">
        <f t="shared" si="151"/>
        <v>0</v>
      </c>
      <c r="BK333" s="36">
        <f t="shared" si="152"/>
        <v>0</v>
      </c>
      <c r="BL333" s="36">
        <f t="shared" si="153"/>
        <v>0</v>
      </c>
      <c r="BM333" s="36">
        <f t="shared" si="154"/>
        <v>0</v>
      </c>
      <c r="BN333" s="36">
        <f t="shared" si="155"/>
        <v>0</v>
      </c>
      <c r="BO333" s="36">
        <f t="shared" si="156"/>
        <v>0</v>
      </c>
      <c r="BP333" s="36">
        <f t="shared" si="157"/>
        <v>0</v>
      </c>
      <c r="BQ333" s="36">
        <f t="shared" si="158"/>
        <v>0</v>
      </c>
      <c r="BR333" s="36">
        <f t="shared" si="159"/>
        <v>0</v>
      </c>
      <c r="BS333" s="36">
        <f t="shared" si="160"/>
        <v>0</v>
      </c>
      <c r="BT333" s="36">
        <f t="shared" si="161"/>
        <v>0</v>
      </c>
      <c r="BU333" s="36">
        <f t="shared" si="162"/>
        <v>0</v>
      </c>
      <c r="BV333" s="36">
        <f t="shared" si="163"/>
        <v>0</v>
      </c>
      <c r="BW333" s="36">
        <f t="shared" si="164"/>
        <v>0</v>
      </c>
      <c r="BX333" s="36">
        <f t="shared" si="165"/>
        <v>0</v>
      </c>
    </row>
    <row r="334" spans="1:76" s="36" customFormat="1" ht="13.95" customHeight="1" thickBot="1">
      <c r="A334" s="90" t="s">
        <v>1449</v>
      </c>
      <c r="B334" s="26">
        <v>1</v>
      </c>
      <c r="C334" s="61" t="s">
        <v>274</v>
      </c>
      <c r="D334" s="62" t="s">
        <v>111</v>
      </c>
      <c r="E334" s="62"/>
      <c r="F334" s="72"/>
      <c r="G334" s="72"/>
      <c r="H334" s="72"/>
      <c r="I334" s="72"/>
      <c r="J334" s="72"/>
      <c r="K334" s="72"/>
      <c r="L334" s="72">
        <v>1</v>
      </c>
      <c r="M334" s="65" t="e">
        <f>#REF!</f>
        <v>#REF!</v>
      </c>
      <c r="N334" s="65" t="e">
        <f>#REF!</f>
        <v>#REF!</v>
      </c>
      <c r="O334" s="65" t="e">
        <f>#REF!</f>
        <v>#REF!</v>
      </c>
      <c r="P334" s="65" t="e">
        <f>#REF!</f>
        <v>#REF!</v>
      </c>
      <c r="Q334" s="65" t="e">
        <f>#REF!</f>
        <v>#REF!</v>
      </c>
      <c r="R334" s="65" t="e">
        <f>#REF!</f>
        <v>#REF!</v>
      </c>
      <c r="S334" s="65" t="e">
        <f>#REF!</f>
        <v>#REF!</v>
      </c>
      <c r="T334" s="65" t="e">
        <f>#REF!</f>
        <v>#REF!</v>
      </c>
      <c r="U334" s="65" t="e">
        <f>#REF!</f>
        <v>#REF!</v>
      </c>
      <c r="V334" s="65" t="e">
        <f>#REF!</f>
        <v>#REF!</v>
      </c>
      <c r="W334" s="65" t="e">
        <f>#REF!</f>
        <v>#REF!</v>
      </c>
      <c r="X334" s="65" t="e">
        <f>#REF!</f>
        <v>#REF!</v>
      </c>
      <c r="Y334" s="65" t="e">
        <f>#REF!</f>
        <v>#REF!</v>
      </c>
      <c r="Z334" s="65" t="e">
        <f>#REF!</f>
        <v>#REF!</v>
      </c>
      <c r="AA334" s="65" t="e">
        <f>#REF!</f>
        <v>#REF!</v>
      </c>
      <c r="AB334" s="65" t="e">
        <f>#REF!</f>
        <v>#REF!</v>
      </c>
      <c r="AC334" s="87">
        <v>57.5</v>
      </c>
      <c r="AD334" s="106" t="e">
        <f t="shared" ref="AD334:AD340" si="166">(M334*$AC334)+(N334*$AC334)+(P334*$AC334)+(Q334*$AC334)+(R334*$AC334)+(S334*$AC334)+(U334*$AC334)+(V334*$AC334)+(W334*$AC334)+(X334*$AC334)</f>
        <v>#REF!</v>
      </c>
      <c r="AE334" s="77">
        <v>5.7</v>
      </c>
      <c r="AF334" s="78">
        <v>6.7450000000000001</v>
      </c>
      <c r="AG334" s="89" t="e">
        <f t="shared" ref="AG334:AG340" si="167">(M334*$B334)+(N334*$B334)+(P334*$B334)+(Q334*$B334)+(R334*$B334)+(S334*$B334)+(U334*$B334)+(V334*$B334)+(W334*$B334)+(X334*$B334)</f>
        <v>#REF!</v>
      </c>
      <c r="AH334" s="36" t="e">
        <f t="shared" ref="AH334:AH340" si="168">SUM(M334:AB334)</f>
        <v>#REF!</v>
      </c>
      <c r="AI334" s="36">
        <f>VLOOKUP(A334,'base vis'!C:I,7,0)</f>
        <v>0</v>
      </c>
      <c r="AJ334" s="36">
        <f>VLOOKUP($A334,'base vis'!C:J,8,0)</f>
        <v>0</v>
      </c>
      <c r="AK334" s="36">
        <f>VLOOKUP($A334,'base vis'!C:K,9,0)</f>
        <v>0</v>
      </c>
      <c r="AL334" s="36">
        <f>VLOOKUP($A334,'base vis'!C:L,10,0)</f>
        <v>2</v>
      </c>
      <c r="AM334" s="36">
        <f>VLOOKUP($A334,'base vis'!C:M,11,0)</f>
        <v>0</v>
      </c>
      <c r="AN334" s="36">
        <f>VLOOKUP($A334,'base vis'!C:N,12,0)</f>
        <v>0</v>
      </c>
      <c r="AO334" s="36">
        <f>VLOOKUP($A334,'base vis'!C:O,13,0)</f>
        <v>0</v>
      </c>
      <c r="AP334" s="36">
        <f>VLOOKUP($A334,'base vis'!C:P,14,0)</f>
        <v>0</v>
      </c>
      <c r="AQ334" s="36">
        <f>VLOOKUP($A334,'base vis'!C:Q,15,0)</f>
        <v>0</v>
      </c>
      <c r="AR334" s="36">
        <f>VLOOKUP($A334,'base vis'!C:R,16,0)</f>
        <v>0</v>
      </c>
      <c r="AS334" s="36">
        <f>VLOOKUP($A334,'base vis'!C:S,17,0)</f>
        <v>0</v>
      </c>
      <c r="AT334" s="36">
        <f>VLOOKUP($A334,'base vis'!C:T,18,0)</f>
        <v>0</v>
      </c>
      <c r="AU334" s="36">
        <f>VLOOKUP($A334,'base vis'!C:U,19,0)</f>
        <v>0</v>
      </c>
      <c r="AV334" s="36">
        <f>VLOOKUP($A334,'base vis'!C:V,20,0)</f>
        <v>0</v>
      </c>
      <c r="AW334" s="36">
        <f>VLOOKUP($A334,'base vis'!C:W,21,0)</f>
        <v>0</v>
      </c>
      <c r="AX334" s="36">
        <f>VLOOKUP($A334,'base vis'!C:X,22,0)</f>
        <v>0</v>
      </c>
      <c r="AY334" s="36">
        <f>VLOOKUP($A334,'base vis'!C:Y,23,0)</f>
        <v>0</v>
      </c>
      <c r="AZ334" s="36">
        <f>VLOOKUP($A334,'base vis'!C:E,3,0)</f>
        <v>0</v>
      </c>
      <c r="BA334" s="36">
        <f>VLOOKUP($A334,'base vis'!C:F,4,0)</f>
        <v>0</v>
      </c>
      <c r="BB334" s="36">
        <f>VLOOKUP($A334,'base vis'!C:G,5,0)</f>
        <v>0</v>
      </c>
      <c r="BC334" s="36">
        <f>VLOOKUP($A334,'base vis'!C:H,6,0)</f>
        <v>0</v>
      </c>
      <c r="BD334" s="36" t="e">
        <f t="shared" si="142"/>
        <v>#REF!</v>
      </c>
      <c r="BE334" s="36" t="e">
        <f t="shared" si="146"/>
        <v>#REF!</v>
      </c>
      <c r="BF334" s="36" t="e">
        <f t="shared" si="147"/>
        <v>#REF!</v>
      </c>
      <c r="BG334" s="36" t="e">
        <f t="shared" si="148"/>
        <v>#REF!</v>
      </c>
      <c r="BH334" s="36" t="e">
        <f t="shared" si="149"/>
        <v>#REF!</v>
      </c>
      <c r="BI334" s="36" t="e">
        <f t="shared" si="150"/>
        <v>#REF!</v>
      </c>
      <c r="BJ334" s="36" t="e">
        <f t="shared" si="151"/>
        <v>#REF!</v>
      </c>
      <c r="BK334" s="36" t="e">
        <f t="shared" si="152"/>
        <v>#REF!</v>
      </c>
      <c r="BL334" s="36" t="e">
        <f t="shared" si="153"/>
        <v>#REF!</v>
      </c>
      <c r="BM334" s="36" t="e">
        <f t="shared" si="154"/>
        <v>#REF!</v>
      </c>
      <c r="BN334" s="36" t="e">
        <f t="shared" si="155"/>
        <v>#REF!</v>
      </c>
      <c r="BO334" s="36" t="e">
        <f t="shared" si="156"/>
        <v>#REF!</v>
      </c>
      <c r="BP334" s="36" t="e">
        <f t="shared" si="157"/>
        <v>#REF!</v>
      </c>
      <c r="BQ334" s="36" t="e">
        <f t="shared" si="158"/>
        <v>#REF!</v>
      </c>
      <c r="BR334" s="36" t="e">
        <f t="shared" si="159"/>
        <v>#REF!</v>
      </c>
      <c r="BS334" s="36" t="e">
        <f t="shared" si="160"/>
        <v>#REF!</v>
      </c>
      <c r="BT334" s="36" t="e">
        <f t="shared" si="161"/>
        <v>#REF!</v>
      </c>
      <c r="BU334" s="36" t="e">
        <f t="shared" si="162"/>
        <v>#REF!</v>
      </c>
      <c r="BV334" s="36" t="e">
        <f t="shared" si="163"/>
        <v>#REF!</v>
      </c>
      <c r="BW334" s="36" t="e">
        <f t="shared" si="164"/>
        <v>#REF!</v>
      </c>
      <c r="BX334" s="36" t="e">
        <f t="shared" si="165"/>
        <v>#REF!</v>
      </c>
    </row>
    <row r="335" spans="1:76" s="36" customFormat="1" ht="13.95" customHeight="1" thickBot="1">
      <c r="A335" s="90" t="s">
        <v>1450</v>
      </c>
      <c r="B335" s="26">
        <v>1</v>
      </c>
      <c r="C335" s="61" t="s">
        <v>274</v>
      </c>
      <c r="D335" s="62" t="s">
        <v>111</v>
      </c>
      <c r="E335" s="62"/>
      <c r="F335" s="72"/>
      <c r="G335" s="72"/>
      <c r="H335" s="72"/>
      <c r="I335" s="72"/>
      <c r="J335" s="72"/>
      <c r="K335" s="72"/>
      <c r="L335" s="72">
        <v>1</v>
      </c>
      <c r="M335" s="65" t="e">
        <f>#REF!</f>
        <v>#REF!</v>
      </c>
      <c r="N335" s="65" t="e">
        <f>#REF!</f>
        <v>#REF!</v>
      </c>
      <c r="O335" s="65" t="e">
        <f>#REF!</f>
        <v>#REF!</v>
      </c>
      <c r="P335" s="65" t="e">
        <f>#REF!</f>
        <v>#REF!</v>
      </c>
      <c r="Q335" s="65" t="e">
        <f>#REF!</f>
        <v>#REF!</v>
      </c>
      <c r="R335" s="65" t="e">
        <f>#REF!</f>
        <v>#REF!</v>
      </c>
      <c r="S335" s="65" t="e">
        <f>#REF!</f>
        <v>#REF!</v>
      </c>
      <c r="T335" s="65" t="e">
        <f>#REF!</f>
        <v>#REF!</v>
      </c>
      <c r="U335" s="65" t="e">
        <f>#REF!</f>
        <v>#REF!</v>
      </c>
      <c r="V335" s="65" t="e">
        <f>#REF!</f>
        <v>#REF!</v>
      </c>
      <c r="W335" s="65" t="e">
        <f>#REF!</f>
        <v>#REF!</v>
      </c>
      <c r="X335" s="65" t="e">
        <f>#REF!</f>
        <v>#REF!</v>
      </c>
      <c r="Y335" s="65" t="e">
        <f>#REF!</f>
        <v>#REF!</v>
      </c>
      <c r="Z335" s="65" t="e">
        <f>#REF!</f>
        <v>#REF!</v>
      </c>
      <c r="AA335" s="65" t="e">
        <f>#REF!</f>
        <v>#REF!</v>
      </c>
      <c r="AB335" s="65" t="e">
        <f>#REF!</f>
        <v>#REF!</v>
      </c>
      <c r="AC335" s="87">
        <v>82.5</v>
      </c>
      <c r="AD335" s="106" t="e">
        <f t="shared" si="166"/>
        <v>#REF!</v>
      </c>
      <c r="AE335" s="77">
        <v>9.4</v>
      </c>
      <c r="AF335" s="78">
        <v>10.610000000000001</v>
      </c>
      <c r="AG335" s="89" t="e">
        <f t="shared" si="167"/>
        <v>#REF!</v>
      </c>
      <c r="AH335" s="36" t="e">
        <f t="shared" si="168"/>
        <v>#REF!</v>
      </c>
      <c r="AI335" s="36">
        <f>VLOOKUP(A335,'base vis'!C:I,7,0)</f>
        <v>0</v>
      </c>
      <c r="AJ335" s="36">
        <f>VLOOKUP($A335,'base vis'!C:J,8,0)</f>
        <v>0</v>
      </c>
      <c r="AK335" s="36">
        <f>VLOOKUP($A335,'base vis'!C:K,9,0)</f>
        <v>0</v>
      </c>
      <c r="AL335" s="36">
        <f>VLOOKUP($A335,'base vis'!C:L,10,0)</f>
        <v>2</v>
      </c>
      <c r="AM335" s="36">
        <f>VLOOKUP($A335,'base vis'!C:M,11,0)</f>
        <v>0</v>
      </c>
      <c r="AN335" s="36">
        <f>VLOOKUP($A335,'base vis'!C:N,12,0)</f>
        <v>0</v>
      </c>
      <c r="AO335" s="36">
        <f>VLOOKUP($A335,'base vis'!C:O,13,0)</f>
        <v>0</v>
      </c>
      <c r="AP335" s="36">
        <f>VLOOKUP($A335,'base vis'!C:P,14,0)</f>
        <v>0</v>
      </c>
      <c r="AQ335" s="36">
        <f>VLOOKUP($A335,'base vis'!C:Q,15,0)</f>
        <v>0</v>
      </c>
      <c r="AR335" s="36">
        <f>VLOOKUP($A335,'base vis'!C:R,16,0)</f>
        <v>0</v>
      </c>
      <c r="AS335" s="36">
        <f>VLOOKUP($A335,'base vis'!C:S,17,0)</f>
        <v>0</v>
      </c>
      <c r="AT335" s="36">
        <f>VLOOKUP($A335,'base vis'!C:T,18,0)</f>
        <v>0</v>
      </c>
      <c r="AU335" s="36">
        <f>VLOOKUP($A335,'base vis'!C:U,19,0)</f>
        <v>0</v>
      </c>
      <c r="AV335" s="36">
        <f>VLOOKUP($A335,'base vis'!C:V,20,0)</f>
        <v>0</v>
      </c>
      <c r="AW335" s="36">
        <f>VLOOKUP($A335,'base vis'!C:W,21,0)</f>
        <v>0</v>
      </c>
      <c r="AX335" s="36">
        <f>VLOOKUP($A335,'base vis'!C:X,22,0)</f>
        <v>0</v>
      </c>
      <c r="AY335" s="36">
        <f>VLOOKUP($A335,'base vis'!C:Y,23,0)</f>
        <v>0</v>
      </c>
      <c r="AZ335" s="36">
        <f>VLOOKUP($A335,'base vis'!C:E,3,0)</f>
        <v>0</v>
      </c>
      <c r="BA335" s="36">
        <f>VLOOKUP($A335,'base vis'!C:F,4,0)</f>
        <v>0</v>
      </c>
      <c r="BB335" s="36">
        <f>VLOOKUP($A335,'base vis'!C:G,5,0)</f>
        <v>0</v>
      </c>
      <c r="BC335" s="36">
        <f>VLOOKUP($A335,'base vis'!C:H,6,0)</f>
        <v>2</v>
      </c>
      <c r="BD335" s="36" t="e">
        <f t="shared" si="142"/>
        <v>#REF!</v>
      </c>
      <c r="BE335" s="36" t="e">
        <f t="shared" si="146"/>
        <v>#REF!</v>
      </c>
      <c r="BF335" s="36" t="e">
        <f t="shared" si="147"/>
        <v>#REF!</v>
      </c>
      <c r="BG335" s="36" t="e">
        <f t="shared" si="148"/>
        <v>#REF!</v>
      </c>
      <c r="BH335" s="36" t="e">
        <f t="shared" si="149"/>
        <v>#REF!</v>
      </c>
      <c r="BI335" s="36" t="e">
        <f t="shared" si="150"/>
        <v>#REF!</v>
      </c>
      <c r="BJ335" s="36" t="e">
        <f t="shared" si="151"/>
        <v>#REF!</v>
      </c>
      <c r="BK335" s="36" t="e">
        <f t="shared" si="152"/>
        <v>#REF!</v>
      </c>
      <c r="BL335" s="36" t="e">
        <f t="shared" si="153"/>
        <v>#REF!</v>
      </c>
      <c r="BM335" s="36" t="e">
        <f t="shared" si="154"/>
        <v>#REF!</v>
      </c>
      <c r="BN335" s="36" t="e">
        <f t="shared" si="155"/>
        <v>#REF!</v>
      </c>
      <c r="BO335" s="36" t="e">
        <f t="shared" si="156"/>
        <v>#REF!</v>
      </c>
      <c r="BP335" s="36" t="e">
        <f t="shared" si="157"/>
        <v>#REF!</v>
      </c>
      <c r="BQ335" s="36" t="e">
        <f t="shared" si="158"/>
        <v>#REF!</v>
      </c>
      <c r="BR335" s="36" t="e">
        <f t="shared" si="159"/>
        <v>#REF!</v>
      </c>
      <c r="BS335" s="36" t="e">
        <f t="shared" si="160"/>
        <v>#REF!</v>
      </c>
      <c r="BT335" s="36" t="e">
        <f t="shared" si="161"/>
        <v>#REF!</v>
      </c>
      <c r="BU335" s="36" t="e">
        <f t="shared" si="162"/>
        <v>#REF!</v>
      </c>
      <c r="BV335" s="36" t="e">
        <f t="shared" si="163"/>
        <v>#REF!</v>
      </c>
      <c r="BW335" s="36" t="e">
        <f t="shared" si="164"/>
        <v>#REF!</v>
      </c>
      <c r="BX335" s="36" t="e">
        <f t="shared" si="165"/>
        <v>#REF!</v>
      </c>
    </row>
    <row r="336" spans="1:76" s="36" customFormat="1" ht="13.95" customHeight="1" thickBot="1">
      <c r="A336" s="90" t="s">
        <v>382</v>
      </c>
      <c r="B336" s="26">
        <v>4</v>
      </c>
      <c r="C336" s="61" t="s">
        <v>90</v>
      </c>
      <c r="D336" s="62" t="s">
        <v>111</v>
      </c>
      <c r="E336" s="62"/>
      <c r="F336" s="72"/>
      <c r="G336" s="72"/>
      <c r="H336" s="72">
        <v>4</v>
      </c>
      <c r="I336" s="72"/>
      <c r="J336" s="72"/>
      <c r="K336" s="72"/>
      <c r="L336" s="72"/>
      <c r="M336" s="65" t="e">
        <f>#REF!</f>
        <v>#REF!</v>
      </c>
      <c r="N336" s="65" t="e">
        <f>#REF!</f>
        <v>#REF!</v>
      </c>
      <c r="O336" s="65" t="e">
        <f>#REF!</f>
        <v>#REF!</v>
      </c>
      <c r="P336" s="65" t="e">
        <f>#REF!</f>
        <v>#REF!</v>
      </c>
      <c r="Q336" s="65" t="e">
        <f>#REF!</f>
        <v>#REF!</v>
      </c>
      <c r="R336" s="65" t="e">
        <f>#REF!</f>
        <v>#REF!</v>
      </c>
      <c r="S336" s="65" t="e">
        <f>#REF!</f>
        <v>#REF!</v>
      </c>
      <c r="T336" s="65" t="e">
        <f>#REF!</f>
        <v>#REF!</v>
      </c>
      <c r="U336" s="65" t="e">
        <f>#REF!</f>
        <v>#REF!</v>
      </c>
      <c r="V336" s="65" t="e">
        <f>#REF!</f>
        <v>#REF!</v>
      </c>
      <c r="W336" s="65" t="e">
        <f>#REF!</f>
        <v>#REF!</v>
      </c>
      <c r="X336" s="65" t="e">
        <f>#REF!</f>
        <v>#REF!</v>
      </c>
      <c r="Y336" s="65" t="e">
        <f>#REF!</f>
        <v>#REF!</v>
      </c>
      <c r="Z336" s="65" t="e">
        <f>#REF!</f>
        <v>#REF!</v>
      </c>
      <c r="AA336" s="65" t="e">
        <f>#REF!</f>
        <v>#REF!</v>
      </c>
      <c r="AB336" s="65" t="e">
        <f>#REF!</f>
        <v>#REF!</v>
      </c>
      <c r="AC336" s="87">
        <v>32.5</v>
      </c>
      <c r="AD336" s="106" t="e">
        <f t="shared" si="166"/>
        <v>#REF!</v>
      </c>
      <c r="AE336" s="77">
        <v>0.89200000000000002</v>
      </c>
      <c r="AF336" s="78">
        <v>1.1547777777777777</v>
      </c>
      <c r="AG336" s="89" t="e">
        <f t="shared" si="167"/>
        <v>#REF!</v>
      </c>
      <c r="AH336" s="36" t="e">
        <f t="shared" si="168"/>
        <v>#REF!</v>
      </c>
      <c r="AI336" s="36">
        <f>VLOOKUP(A336,'base vis'!C:I,7,0)</f>
        <v>0</v>
      </c>
      <c r="AJ336" s="36">
        <f>VLOOKUP($A336,'base vis'!C:J,8,0)</f>
        <v>0</v>
      </c>
      <c r="AK336" s="36">
        <f>VLOOKUP($A336,'base vis'!C:K,9,0)</f>
        <v>0</v>
      </c>
      <c r="AL336" s="36">
        <f>VLOOKUP($A336,'base vis'!C:L,10,0)</f>
        <v>4</v>
      </c>
      <c r="AM336" s="36">
        <f>VLOOKUP($A336,'base vis'!C:M,11,0)</f>
        <v>0</v>
      </c>
      <c r="AN336" s="36">
        <f>VLOOKUP($A336,'base vis'!C:N,12,0)</f>
        <v>0</v>
      </c>
      <c r="AO336" s="36">
        <f>VLOOKUP($A336,'base vis'!C:O,13,0)</f>
        <v>0</v>
      </c>
      <c r="AP336" s="36">
        <f>VLOOKUP($A336,'base vis'!C:P,14,0)</f>
        <v>0</v>
      </c>
      <c r="AQ336" s="36">
        <f>VLOOKUP($A336,'base vis'!C:Q,15,0)</f>
        <v>0</v>
      </c>
      <c r="AR336" s="36">
        <f>VLOOKUP($A336,'base vis'!C:R,16,0)</f>
        <v>0</v>
      </c>
      <c r="AS336" s="36">
        <f>VLOOKUP($A336,'base vis'!C:S,17,0)</f>
        <v>0</v>
      </c>
      <c r="AT336" s="36">
        <f>VLOOKUP($A336,'base vis'!C:T,18,0)</f>
        <v>0</v>
      </c>
      <c r="AU336" s="36">
        <f>VLOOKUP($A336,'base vis'!C:U,19,0)</f>
        <v>0</v>
      </c>
      <c r="AV336" s="36">
        <f>VLOOKUP($A336,'base vis'!C:V,20,0)</f>
        <v>0</v>
      </c>
      <c r="AW336" s="36">
        <f>VLOOKUP($A336,'base vis'!C:W,21,0)</f>
        <v>0</v>
      </c>
      <c r="AX336" s="36">
        <f>VLOOKUP($A336,'base vis'!C:X,22,0)</f>
        <v>0</v>
      </c>
      <c r="AY336" s="36">
        <f>VLOOKUP($A336,'base vis'!C:Y,23,0)</f>
        <v>0</v>
      </c>
      <c r="AZ336" s="36">
        <f>VLOOKUP($A336,'base vis'!C:E,3,0)</f>
        <v>0</v>
      </c>
      <c r="BA336" s="36">
        <f>VLOOKUP($A336,'base vis'!C:F,4,0)</f>
        <v>4</v>
      </c>
      <c r="BB336" s="36">
        <f>VLOOKUP($A336,'base vis'!C:G,5,0)</f>
        <v>0</v>
      </c>
      <c r="BC336" s="36">
        <f>VLOOKUP($A336,'base vis'!C:H,6,0)</f>
        <v>0</v>
      </c>
      <c r="BD336" s="36" t="e">
        <f t="shared" si="142"/>
        <v>#REF!</v>
      </c>
      <c r="BE336" s="36" t="e">
        <f t="shared" si="146"/>
        <v>#REF!</v>
      </c>
      <c r="BF336" s="36" t="e">
        <f t="shared" si="147"/>
        <v>#REF!</v>
      </c>
      <c r="BG336" s="36" t="e">
        <f t="shared" si="148"/>
        <v>#REF!</v>
      </c>
      <c r="BH336" s="36" t="e">
        <f t="shared" si="149"/>
        <v>#REF!</v>
      </c>
      <c r="BI336" s="36" t="e">
        <f t="shared" si="150"/>
        <v>#REF!</v>
      </c>
      <c r="BJ336" s="36" t="e">
        <f t="shared" si="151"/>
        <v>#REF!</v>
      </c>
      <c r="BK336" s="36" t="e">
        <f t="shared" si="152"/>
        <v>#REF!</v>
      </c>
      <c r="BL336" s="36" t="e">
        <f t="shared" si="153"/>
        <v>#REF!</v>
      </c>
      <c r="BM336" s="36" t="e">
        <f t="shared" si="154"/>
        <v>#REF!</v>
      </c>
      <c r="BN336" s="36" t="e">
        <f t="shared" si="155"/>
        <v>#REF!</v>
      </c>
      <c r="BO336" s="36" t="e">
        <f t="shared" si="156"/>
        <v>#REF!</v>
      </c>
      <c r="BP336" s="36" t="e">
        <f t="shared" si="157"/>
        <v>#REF!</v>
      </c>
      <c r="BQ336" s="36" t="e">
        <f t="shared" si="158"/>
        <v>#REF!</v>
      </c>
      <c r="BR336" s="36" t="e">
        <f t="shared" si="159"/>
        <v>#REF!</v>
      </c>
      <c r="BS336" s="36" t="e">
        <f t="shared" si="160"/>
        <v>#REF!</v>
      </c>
      <c r="BT336" s="36" t="e">
        <f t="shared" si="161"/>
        <v>#REF!</v>
      </c>
      <c r="BU336" s="36" t="e">
        <f t="shared" si="162"/>
        <v>#REF!</v>
      </c>
      <c r="BV336" s="36" t="e">
        <f t="shared" si="163"/>
        <v>#REF!</v>
      </c>
      <c r="BW336" s="36" t="e">
        <f t="shared" si="164"/>
        <v>#REF!</v>
      </c>
      <c r="BX336" s="36" t="e">
        <f t="shared" si="165"/>
        <v>#REF!</v>
      </c>
    </row>
    <row r="337" spans="1:76" s="36" customFormat="1" ht="13.95" customHeight="1" thickBot="1">
      <c r="A337" s="90" t="s">
        <v>383</v>
      </c>
      <c r="B337" s="26">
        <v>4</v>
      </c>
      <c r="C337" s="61" t="s">
        <v>90</v>
      </c>
      <c r="D337" s="62" t="s">
        <v>111</v>
      </c>
      <c r="E337" s="62"/>
      <c r="F337" s="72"/>
      <c r="G337" s="72"/>
      <c r="H337" s="72">
        <v>4</v>
      </c>
      <c r="I337" s="72"/>
      <c r="J337" s="72"/>
      <c r="K337" s="72"/>
      <c r="L337" s="72"/>
      <c r="M337" s="65" t="e">
        <f>#REF!</f>
        <v>#REF!</v>
      </c>
      <c r="N337" s="65" t="e">
        <f>#REF!</f>
        <v>#REF!</v>
      </c>
      <c r="O337" s="65" t="e">
        <f>#REF!</f>
        <v>#REF!</v>
      </c>
      <c r="P337" s="65" t="e">
        <f>#REF!</f>
        <v>#REF!</v>
      </c>
      <c r="Q337" s="65" t="e">
        <f>#REF!</f>
        <v>#REF!</v>
      </c>
      <c r="R337" s="65" t="e">
        <f>#REF!</f>
        <v>#REF!</v>
      </c>
      <c r="S337" s="65" t="e">
        <f>#REF!</f>
        <v>#REF!</v>
      </c>
      <c r="T337" s="65" t="e">
        <f>#REF!</f>
        <v>#REF!</v>
      </c>
      <c r="U337" s="65" t="e">
        <f>#REF!</f>
        <v>#REF!</v>
      </c>
      <c r="V337" s="65" t="e">
        <f>#REF!</f>
        <v>#REF!</v>
      </c>
      <c r="W337" s="65" t="e">
        <f>#REF!</f>
        <v>#REF!</v>
      </c>
      <c r="X337" s="65" t="e">
        <f>#REF!</f>
        <v>#REF!</v>
      </c>
      <c r="Y337" s="65" t="e">
        <f>#REF!</f>
        <v>#REF!</v>
      </c>
      <c r="Z337" s="65" t="e">
        <f>#REF!</f>
        <v>#REF!</v>
      </c>
      <c r="AA337" s="65" t="e">
        <f>#REF!</f>
        <v>#REF!</v>
      </c>
      <c r="AB337" s="65" t="e">
        <f>#REF!</f>
        <v>#REF!</v>
      </c>
      <c r="AC337" s="87">
        <v>37.5</v>
      </c>
      <c r="AD337" s="106" t="e">
        <f t="shared" si="166"/>
        <v>#REF!</v>
      </c>
      <c r="AE337" s="77">
        <v>1.58</v>
      </c>
      <c r="AF337" s="78">
        <v>1.8550000000000002</v>
      </c>
      <c r="AG337" s="89" t="e">
        <f t="shared" si="167"/>
        <v>#REF!</v>
      </c>
      <c r="AH337" s="36" t="e">
        <f t="shared" si="168"/>
        <v>#REF!</v>
      </c>
      <c r="AI337" s="36">
        <f>VLOOKUP(A337,'base vis'!C:I,7,0)</f>
        <v>0</v>
      </c>
      <c r="AJ337" s="36">
        <f>VLOOKUP($A337,'base vis'!C:J,8,0)</f>
        <v>0</v>
      </c>
      <c r="AK337" s="36">
        <f>VLOOKUP($A337,'base vis'!C:K,9,0)</f>
        <v>0</v>
      </c>
      <c r="AL337" s="36">
        <f>VLOOKUP($A337,'base vis'!C:L,10,0)</f>
        <v>4</v>
      </c>
      <c r="AM337" s="36">
        <f>VLOOKUP($A337,'base vis'!C:M,11,0)</f>
        <v>0</v>
      </c>
      <c r="AN337" s="36">
        <f>VLOOKUP($A337,'base vis'!C:N,12,0)</f>
        <v>0</v>
      </c>
      <c r="AO337" s="36">
        <f>VLOOKUP($A337,'base vis'!C:O,13,0)</f>
        <v>0</v>
      </c>
      <c r="AP337" s="36">
        <f>VLOOKUP($A337,'base vis'!C:P,14,0)</f>
        <v>0</v>
      </c>
      <c r="AQ337" s="36">
        <f>VLOOKUP($A337,'base vis'!C:Q,15,0)</f>
        <v>0</v>
      </c>
      <c r="AR337" s="36">
        <f>VLOOKUP($A337,'base vis'!C:R,16,0)</f>
        <v>0</v>
      </c>
      <c r="AS337" s="36">
        <f>VLOOKUP($A337,'base vis'!C:S,17,0)</f>
        <v>0</v>
      </c>
      <c r="AT337" s="36">
        <f>VLOOKUP($A337,'base vis'!C:T,18,0)</f>
        <v>0</v>
      </c>
      <c r="AU337" s="36">
        <f>VLOOKUP($A337,'base vis'!C:U,19,0)</f>
        <v>0</v>
      </c>
      <c r="AV337" s="36">
        <f>VLOOKUP($A337,'base vis'!C:V,20,0)</f>
        <v>0</v>
      </c>
      <c r="AW337" s="36">
        <f>VLOOKUP($A337,'base vis'!C:W,21,0)</f>
        <v>0</v>
      </c>
      <c r="AX337" s="36">
        <f>VLOOKUP($A337,'base vis'!C:X,22,0)</f>
        <v>0</v>
      </c>
      <c r="AY337" s="36">
        <f>VLOOKUP($A337,'base vis'!C:Y,23,0)</f>
        <v>0</v>
      </c>
      <c r="AZ337" s="36">
        <f>VLOOKUP($A337,'base vis'!C:E,3,0)</f>
        <v>0</v>
      </c>
      <c r="BA337" s="36">
        <f>VLOOKUP($A337,'base vis'!C:F,4,0)</f>
        <v>4</v>
      </c>
      <c r="BB337" s="36">
        <f>VLOOKUP($A337,'base vis'!C:G,5,0)</f>
        <v>0</v>
      </c>
      <c r="BC337" s="36">
        <f>VLOOKUP($A337,'base vis'!C:H,6,0)</f>
        <v>0</v>
      </c>
      <c r="BD337" s="36" t="e">
        <f t="shared" si="142"/>
        <v>#REF!</v>
      </c>
      <c r="BE337" s="36" t="e">
        <f t="shared" si="146"/>
        <v>#REF!</v>
      </c>
      <c r="BF337" s="36" t="e">
        <f t="shared" si="147"/>
        <v>#REF!</v>
      </c>
      <c r="BG337" s="36" t="e">
        <f t="shared" si="148"/>
        <v>#REF!</v>
      </c>
      <c r="BH337" s="36" t="e">
        <f t="shared" si="149"/>
        <v>#REF!</v>
      </c>
      <c r="BI337" s="36" t="e">
        <f t="shared" si="150"/>
        <v>#REF!</v>
      </c>
      <c r="BJ337" s="36" t="e">
        <f t="shared" si="151"/>
        <v>#REF!</v>
      </c>
      <c r="BK337" s="36" t="e">
        <f t="shared" si="152"/>
        <v>#REF!</v>
      </c>
      <c r="BL337" s="36" t="e">
        <f t="shared" si="153"/>
        <v>#REF!</v>
      </c>
      <c r="BM337" s="36" t="e">
        <f t="shared" si="154"/>
        <v>#REF!</v>
      </c>
      <c r="BN337" s="36" t="e">
        <f t="shared" si="155"/>
        <v>#REF!</v>
      </c>
      <c r="BO337" s="36" t="e">
        <f t="shared" si="156"/>
        <v>#REF!</v>
      </c>
      <c r="BP337" s="36" t="e">
        <f t="shared" si="157"/>
        <v>#REF!</v>
      </c>
      <c r="BQ337" s="36" t="e">
        <f t="shared" si="158"/>
        <v>#REF!</v>
      </c>
      <c r="BR337" s="36" t="e">
        <f t="shared" si="159"/>
        <v>#REF!</v>
      </c>
      <c r="BS337" s="36" t="e">
        <f t="shared" si="160"/>
        <v>#REF!</v>
      </c>
      <c r="BT337" s="36" t="e">
        <f t="shared" si="161"/>
        <v>#REF!</v>
      </c>
      <c r="BU337" s="36" t="e">
        <f t="shared" si="162"/>
        <v>#REF!</v>
      </c>
      <c r="BV337" s="36" t="e">
        <f t="shared" si="163"/>
        <v>#REF!</v>
      </c>
      <c r="BW337" s="36" t="e">
        <f t="shared" si="164"/>
        <v>#REF!</v>
      </c>
      <c r="BX337" s="36" t="e">
        <f t="shared" si="165"/>
        <v>#REF!</v>
      </c>
    </row>
    <row r="338" spans="1:76" s="36" customFormat="1" ht="13.95" customHeight="1" thickBot="1">
      <c r="A338" s="90" t="s">
        <v>384</v>
      </c>
      <c r="B338" s="26">
        <v>4</v>
      </c>
      <c r="C338" s="61" t="s">
        <v>90</v>
      </c>
      <c r="D338" s="62" t="s">
        <v>111</v>
      </c>
      <c r="E338" s="62"/>
      <c r="F338" s="72"/>
      <c r="G338" s="72"/>
      <c r="H338" s="72">
        <v>4</v>
      </c>
      <c r="I338" s="72"/>
      <c r="J338" s="72"/>
      <c r="K338" s="72"/>
      <c r="L338" s="72"/>
      <c r="M338" s="65" t="e">
        <f>#REF!</f>
        <v>#REF!</v>
      </c>
      <c r="N338" s="65" t="e">
        <f>#REF!</f>
        <v>#REF!</v>
      </c>
      <c r="O338" s="65" t="e">
        <f>#REF!</f>
        <v>#REF!</v>
      </c>
      <c r="P338" s="65" t="e">
        <f>#REF!</f>
        <v>#REF!</v>
      </c>
      <c r="Q338" s="65" t="e">
        <f>#REF!</f>
        <v>#REF!</v>
      </c>
      <c r="R338" s="65" t="e">
        <f>#REF!</f>
        <v>#REF!</v>
      </c>
      <c r="S338" s="65" t="e">
        <f>#REF!</f>
        <v>#REF!</v>
      </c>
      <c r="T338" s="65" t="e">
        <f>#REF!</f>
        <v>#REF!</v>
      </c>
      <c r="U338" s="65" t="e">
        <f>#REF!</f>
        <v>#REF!</v>
      </c>
      <c r="V338" s="65" t="e">
        <f>#REF!</f>
        <v>#REF!</v>
      </c>
      <c r="W338" s="65" t="e">
        <f>#REF!</f>
        <v>#REF!</v>
      </c>
      <c r="X338" s="65" t="e">
        <f>#REF!</f>
        <v>#REF!</v>
      </c>
      <c r="Y338" s="65" t="e">
        <f>#REF!</f>
        <v>#REF!</v>
      </c>
      <c r="Z338" s="65" t="e">
        <f>#REF!</f>
        <v>#REF!</v>
      </c>
      <c r="AA338" s="65" t="e">
        <f>#REF!</f>
        <v>#REF!</v>
      </c>
      <c r="AB338" s="65" t="e">
        <f>#REF!</f>
        <v>#REF!</v>
      </c>
      <c r="AC338" s="87">
        <v>32.5</v>
      </c>
      <c r="AD338" s="106" t="e">
        <f t="shared" si="166"/>
        <v>#REF!</v>
      </c>
      <c r="AE338" s="77">
        <v>0.95199999999999996</v>
      </c>
      <c r="AF338" s="78">
        <v>1.2270000000000001</v>
      </c>
      <c r="AG338" s="89" t="e">
        <f t="shared" si="167"/>
        <v>#REF!</v>
      </c>
      <c r="AH338" s="36" t="e">
        <f t="shared" si="168"/>
        <v>#REF!</v>
      </c>
      <c r="AI338" s="36">
        <f>VLOOKUP(A338,'base vis'!C:I,7,0)</f>
        <v>0</v>
      </c>
      <c r="AJ338" s="36">
        <f>VLOOKUP($A338,'base vis'!C:J,8,0)</f>
        <v>0</v>
      </c>
      <c r="AK338" s="36">
        <f>VLOOKUP($A338,'base vis'!C:K,9,0)</f>
        <v>0</v>
      </c>
      <c r="AL338" s="36">
        <f>VLOOKUP($A338,'base vis'!C:L,10,0)</f>
        <v>4</v>
      </c>
      <c r="AM338" s="36">
        <f>VLOOKUP($A338,'base vis'!C:M,11,0)</f>
        <v>0</v>
      </c>
      <c r="AN338" s="36">
        <f>VLOOKUP($A338,'base vis'!C:N,12,0)</f>
        <v>0</v>
      </c>
      <c r="AO338" s="36">
        <f>VLOOKUP($A338,'base vis'!C:O,13,0)</f>
        <v>0</v>
      </c>
      <c r="AP338" s="36">
        <f>VLOOKUP($A338,'base vis'!C:P,14,0)</f>
        <v>0</v>
      </c>
      <c r="AQ338" s="36">
        <f>VLOOKUP($A338,'base vis'!C:Q,15,0)</f>
        <v>0</v>
      </c>
      <c r="AR338" s="36">
        <f>VLOOKUP($A338,'base vis'!C:R,16,0)</f>
        <v>0</v>
      </c>
      <c r="AS338" s="36">
        <f>VLOOKUP($A338,'base vis'!C:S,17,0)</f>
        <v>0</v>
      </c>
      <c r="AT338" s="36">
        <f>VLOOKUP($A338,'base vis'!C:T,18,0)</f>
        <v>0</v>
      </c>
      <c r="AU338" s="36">
        <f>VLOOKUP($A338,'base vis'!C:U,19,0)</f>
        <v>0</v>
      </c>
      <c r="AV338" s="36">
        <f>VLOOKUP($A338,'base vis'!C:V,20,0)</f>
        <v>0</v>
      </c>
      <c r="AW338" s="36">
        <f>VLOOKUP($A338,'base vis'!C:W,21,0)</f>
        <v>0</v>
      </c>
      <c r="AX338" s="36">
        <f>VLOOKUP($A338,'base vis'!C:X,22,0)</f>
        <v>0</v>
      </c>
      <c r="AY338" s="36">
        <f>VLOOKUP($A338,'base vis'!C:Y,23,0)</f>
        <v>0</v>
      </c>
      <c r="AZ338" s="36">
        <f>VLOOKUP($A338,'base vis'!C:E,3,0)</f>
        <v>4</v>
      </c>
      <c r="BA338" s="36">
        <f>VLOOKUP($A338,'base vis'!C:F,4,0)</f>
        <v>0</v>
      </c>
      <c r="BB338" s="36">
        <f>VLOOKUP($A338,'base vis'!C:G,5,0)</f>
        <v>0</v>
      </c>
      <c r="BC338" s="36">
        <f>VLOOKUP($A338,'base vis'!C:H,6,0)</f>
        <v>0</v>
      </c>
      <c r="BD338" s="36" t="e">
        <f t="shared" si="142"/>
        <v>#REF!</v>
      </c>
      <c r="BE338" s="36" t="e">
        <f t="shared" si="146"/>
        <v>#REF!</v>
      </c>
      <c r="BF338" s="36" t="e">
        <f t="shared" si="147"/>
        <v>#REF!</v>
      </c>
      <c r="BG338" s="36" t="e">
        <f t="shared" si="148"/>
        <v>#REF!</v>
      </c>
      <c r="BH338" s="36" t="e">
        <f t="shared" si="149"/>
        <v>#REF!</v>
      </c>
      <c r="BI338" s="36" t="e">
        <f t="shared" si="150"/>
        <v>#REF!</v>
      </c>
      <c r="BJ338" s="36" t="e">
        <f t="shared" si="151"/>
        <v>#REF!</v>
      </c>
      <c r="BK338" s="36" t="e">
        <f t="shared" si="152"/>
        <v>#REF!</v>
      </c>
      <c r="BL338" s="36" t="e">
        <f t="shared" si="153"/>
        <v>#REF!</v>
      </c>
      <c r="BM338" s="36" t="e">
        <f t="shared" si="154"/>
        <v>#REF!</v>
      </c>
      <c r="BN338" s="36" t="e">
        <f t="shared" si="155"/>
        <v>#REF!</v>
      </c>
      <c r="BO338" s="36" t="e">
        <f t="shared" si="156"/>
        <v>#REF!</v>
      </c>
      <c r="BP338" s="36" t="e">
        <f t="shared" si="157"/>
        <v>#REF!</v>
      </c>
      <c r="BQ338" s="36" t="e">
        <f t="shared" si="158"/>
        <v>#REF!</v>
      </c>
      <c r="BR338" s="36" t="e">
        <f t="shared" si="159"/>
        <v>#REF!</v>
      </c>
      <c r="BS338" s="36" t="e">
        <f t="shared" si="160"/>
        <v>#REF!</v>
      </c>
      <c r="BT338" s="36" t="e">
        <f t="shared" si="161"/>
        <v>#REF!</v>
      </c>
      <c r="BU338" s="36" t="e">
        <f t="shared" si="162"/>
        <v>#REF!</v>
      </c>
      <c r="BV338" s="36" t="e">
        <f t="shared" si="163"/>
        <v>#REF!</v>
      </c>
      <c r="BW338" s="36" t="e">
        <f t="shared" si="164"/>
        <v>#REF!</v>
      </c>
      <c r="BX338" s="36" t="e">
        <f t="shared" si="165"/>
        <v>#REF!</v>
      </c>
    </row>
    <row r="339" spans="1:76" s="36" customFormat="1" ht="13.95" customHeight="1" thickBot="1">
      <c r="A339" s="90" t="s">
        <v>385</v>
      </c>
      <c r="B339" s="26">
        <v>4</v>
      </c>
      <c r="C339" s="61" t="s">
        <v>241</v>
      </c>
      <c r="D339" s="62" t="s">
        <v>111</v>
      </c>
      <c r="E339" s="62"/>
      <c r="F339" s="72"/>
      <c r="G339" s="72"/>
      <c r="H339" s="72"/>
      <c r="I339" s="72">
        <v>4</v>
      </c>
      <c r="J339" s="72"/>
      <c r="K339" s="72"/>
      <c r="L339" s="72"/>
      <c r="M339" s="65" t="e">
        <f>#REF!</f>
        <v>#REF!</v>
      </c>
      <c r="N339" s="65" t="e">
        <f>#REF!</f>
        <v>#REF!</v>
      </c>
      <c r="O339" s="65" t="e">
        <f>#REF!</f>
        <v>#REF!</v>
      </c>
      <c r="P339" s="65" t="e">
        <f>#REF!</f>
        <v>#REF!</v>
      </c>
      <c r="Q339" s="65" t="e">
        <f>#REF!</f>
        <v>#REF!</v>
      </c>
      <c r="R339" s="65" t="e">
        <f>#REF!</f>
        <v>#REF!</v>
      </c>
      <c r="S339" s="65" t="e">
        <f>#REF!</f>
        <v>#REF!</v>
      </c>
      <c r="T339" s="65" t="e">
        <f>#REF!</f>
        <v>#REF!</v>
      </c>
      <c r="U339" s="65" t="e">
        <f>#REF!</f>
        <v>#REF!</v>
      </c>
      <c r="V339" s="65" t="e">
        <f>#REF!</f>
        <v>#REF!</v>
      </c>
      <c r="W339" s="65" t="e">
        <f>#REF!</f>
        <v>#REF!</v>
      </c>
      <c r="X339" s="65" t="e">
        <f>#REF!</f>
        <v>#REF!</v>
      </c>
      <c r="Y339" s="65" t="e">
        <f>#REF!</f>
        <v>#REF!</v>
      </c>
      <c r="Z339" s="65" t="e">
        <f>#REF!</f>
        <v>#REF!</v>
      </c>
      <c r="AA339" s="65" t="e">
        <f>#REF!</f>
        <v>#REF!</v>
      </c>
      <c r="AB339" s="65" t="e">
        <f>#REF!</f>
        <v>#REF!</v>
      </c>
      <c r="AC339" s="87">
        <v>57.5</v>
      </c>
      <c r="AD339" s="106" t="e">
        <f t="shared" si="166"/>
        <v>#REF!</v>
      </c>
      <c r="AE339" s="77">
        <v>4.0880000000000001</v>
      </c>
      <c r="AF339" s="78">
        <v>4.4729999999999999</v>
      </c>
      <c r="AG339" s="89" t="e">
        <f t="shared" si="167"/>
        <v>#REF!</v>
      </c>
      <c r="AH339" s="36" t="e">
        <f t="shared" si="168"/>
        <v>#REF!</v>
      </c>
      <c r="AI339" s="36">
        <f>VLOOKUP(A339,'base vis'!C:I,7,0)</f>
        <v>0</v>
      </c>
      <c r="AJ339" s="36">
        <f>VLOOKUP($A339,'base vis'!C:J,8,0)</f>
        <v>0</v>
      </c>
      <c r="AK339" s="36">
        <f>VLOOKUP($A339,'base vis'!C:K,9,0)</f>
        <v>0</v>
      </c>
      <c r="AL339" s="36">
        <f>VLOOKUP($A339,'base vis'!C:L,10,0)</f>
        <v>0</v>
      </c>
      <c r="AM339" s="36">
        <f>VLOOKUP($A339,'base vis'!C:M,11,0)</f>
        <v>0</v>
      </c>
      <c r="AN339" s="36">
        <f>VLOOKUP($A339,'base vis'!C:N,12,0)</f>
        <v>4</v>
      </c>
      <c r="AO339" s="36">
        <f>VLOOKUP($A339,'base vis'!C:O,13,0)</f>
        <v>0</v>
      </c>
      <c r="AP339" s="36">
        <f>VLOOKUP($A339,'base vis'!C:P,14,0)</f>
        <v>0</v>
      </c>
      <c r="AQ339" s="36">
        <f>VLOOKUP($A339,'base vis'!C:Q,15,0)</f>
        <v>0</v>
      </c>
      <c r="AR339" s="36">
        <f>VLOOKUP($A339,'base vis'!C:R,16,0)</f>
        <v>0</v>
      </c>
      <c r="AS339" s="36">
        <f>VLOOKUP($A339,'base vis'!C:S,17,0)</f>
        <v>0</v>
      </c>
      <c r="AT339" s="36">
        <f>VLOOKUP($A339,'base vis'!C:T,18,0)</f>
        <v>0</v>
      </c>
      <c r="AU339" s="36">
        <f>VLOOKUP($A339,'base vis'!C:U,19,0)</f>
        <v>0</v>
      </c>
      <c r="AV339" s="36">
        <f>VLOOKUP($A339,'base vis'!C:V,20,0)</f>
        <v>0</v>
      </c>
      <c r="AW339" s="36">
        <f>VLOOKUP($A339,'base vis'!C:W,21,0)</f>
        <v>0</v>
      </c>
      <c r="AX339" s="36">
        <f>VLOOKUP($A339,'base vis'!C:X,22,0)</f>
        <v>0</v>
      </c>
      <c r="AY339" s="36">
        <f>VLOOKUP($A339,'base vis'!C:Y,23,0)</f>
        <v>0</v>
      </c>
      <c r="AZ339" s="36">
        <f>VLOOKUP($A339,'base vis'!C:E,3,0)</f>
        <v>0</v>
      </c>
      <c r="BA339" s="36">
        <f>VLOOKUP($A339,'base vis'!C:F,4,0)</f>
        <v>0</v>
      </c>
      <c r="BB339" s="36">
        <f>VLOOKUP($A339,'base vis'!C:G,5,0)</f>
        <v>0</v>
      </c>
      <c r="BC339" s="36">
        <f>VLOOKUP($A339,'base vis'!C:H,6,0)</f>
        <v>0</v>
      </c>
      <c r="BD339" s="36" t="e">
        <f t="shared" si="142"/>
        <v>#REF!</v>
      </c>
      <c r="BE339" s="36" t="e">
        <f t="shared" si="146"/>
        <v>#REF!</v>
      </c>
      <c r="BF339" s="36" t="e">
        <f t="shared" si="147"/>
        <v>#REF!</v>
      </c>
      <c r="BG339" s="36" t="e">
        <f t="shared" si="148"/>
        <v>#REF!</v>
      </c>
      <c r="BH339" s="36" t="e">
        <f t="shared" si="149"/>
        <v>#REF!</v>
      </c>
      <c r="BI339" s="36" t="e">
        <f t="shared" si="150"/>
        <v>#REF!</v>
      </c>
      <c r="BJ339" s="36" t="e">
        <f t="shared" si="151"/>
        <v>#REF!</v>
      </c>
      <c r="BK339" s="36" t="e">
        <f t="shared" si="152"/>
        <v>#REF!</v>
      </c>
      <c r="BL339" s="36" t="e">
        <f t="shared" si="153"/>
        <v>#REF!</v>
      </c>
      <c r="BM339" s="36" t="e">
        <f t="shared" si="154"/>
        <v>#REF!</v>
      </c>
      <c r="BN339" s="36" t="e">
        <f t="shared" si="155"/>
        <v>#REF!</v>
      </c>
      <c r="BO339" s="36" t="e">
        <f t="shared" si="156"/>
        <v>#REF!</v>
      </c>
      <c r="BP339" s="36" t="e">
        <f t="shared" si="157"/>
        <v>#REF!</v>
      </c>
      <c r="BQ339" s="36" t="e">
        <f t="shared" si="158"/>
        <v>#REF!</v>
      </c>
      <c r="BR339" s="36" t="e">
        <f t="shared" si="159"/>
        <v>#REF!</v>
      </c>
      <c r="BS339" s="36" t="e">
        <f t="shared" si="160"/>
        <v>#REF!</v>
      </c>
      <c r="BT339" s="36" t="e">
        <f t="shared" si="161"/>
        <v>#REF!</v>
      </c>
      <c r="BU339" s="36" t="e">
        <f t="shared" si="162"/>
        <v>#REF!</v>
      </c>
      <c r="BV339" s="36" t="e">
        <f t="shared" si="163"/>
        <v>#REF!</v>
      </c>
      <c r="BW339" s="36" t="e">
        <f t="shared" si="164"/>
        <v>#REF!</v>
      </c>
      <c r="BX339" s="36" t="e">
        <f t="shared" si="165"/>
        <v>#REF!</v>
      </c>
    </row>
    <row r="340" spans="1:76" s="36" customFormat="1" ht="13.95" customHeight="1" thickBot="1">
      <c r="A340" s="90" t="s">
        <v>386</v>
      </c>
      <c r="B340" s="26">
        <v>4</v>
      </c>
      <c r="C340" s="61" t="s">
        <v>92</v>
      </c>
      <c r="D340" s="62" t="s">
        <v>111</v>
      </c>
      <c r="E340" s="62"/>
      <c r="F340" s="72"/>
      <c r="G340" s="72"/>
      <c r="H340" s="72"/>
      <c r="I340" s="72"/>
      <c r="J340" s="72">
        <v>4</v>
      </c>
      <c r="K340" s="72"/>
      <c r="L340" s="72"/>
      <c r="M340" s="65" t="e">
        <f>#REF!</f>
        <v>#REF!</v>
      </c>
      <c r="N340" s="65" t="e">
        <f>#REF!</f>
        <v>#REF!</v>
      </c>
      <c r="O340" s="65" t="e">
        <f>#REF!</f>
        <v>#REF!</v>
      </c>
      <c r="P340" s="65" t="e">
        <f>#REF!</f>
        <v>#REF!</v>
      </c>
      <c r="Q340" s="65" t="e">
        <f>#REF!</f>
        <v>#REF!</v>
      </c>
      <c r="R340" s="65" t="e">
        <f>#REF!</f>
        <v>#REF!</v>
      </c>
      <c r="S340" s="65" t="e">
        <f>#REF!</f>
        <v>#REF!</v>
      </c>
      <c r="T340" s="65" t="e">
        <f>#REF!</f>
        <v>#REF!</v>
      </c>
      <c r="U340" s="65" t="e">
        <f>#REF!</f>
        <v>#REF!</v>
      </c>
      <c r="V340" s="65" t="e">
        <f>#REF!</f>
        <v>#REF!</v>
      </c>
      <c r="W340" s="65" t="e">
        <f>#REF!</f>
        <v>#REF!</v>
      </c>
      <c r="X340" s="65" t="e">
        <f>#REF!</f>
        <v>#REF!</v>
      </c>
      <c r="Y340" s="65" t="e">
        <f>#REF!</f>
        <v>#REF!</v>
      </c>
      <c r="Z340" s="65" t="e">
        <f>#REF!</f>
        <v>#REF!</v>
      </c>
      <c r="AA340" s="65" t="e">
        <f>#REF!</f>
        <v>#REF!</v>
      </c>
      <c r="AB340" s="65" t="e">
        <f>#REF!</f>
        <v>#REF!</v>
      </c>
      <c r="AC340" s="87">
        <v>65</v>
      </c>
      <c r="AD340" s="106" t="e">
        <f t="shared" si="166"/>
        <v>#REF!</v>
      </c>
      <c r="AE340" s="77">
        <v>6.12</v>
      </c>
      <c r="AF340" s="78">
        <v>6.5783333333333331</v>
      </c>
      <c r="AG340" s="89" t="e">
        <f t="shared" si="167"/>
        <v>#REF!</v>
      </c>
      <c r="AH340" s="36" t="e">
        <f t="shared" si="168"/>
        <v>#REF!</v>
      </c>
      <c r="AI340" s="36">
        <f>VLOOKUP(A340,'base vis'!C:I,7,0)</f>
        <v>0</v>
      </c>
      <c r="AJ340" s="36">
        <f>VLOOKUP($A340,'base vis'!C:J,8,0)</f>
        <v>0</v>
      </c>
      <c r="AK340" s="36">
        <f>VLOOKUP($A340,'base vis'!C:K,9,0)</f>
        <v>0</v>
      </c>
      <c r="AL340" s="36">
        <f>VLOOKUP($A340,'base vis'!C:L,10,0)</f>
        <v>0</v>
      </c>
      <c r="AM340" s="36">
        <f>VLOOKUP($A340,'base vis'!C:M,11,0)</f>
        <v>4</v>
      </c>
      <c r="AN340" s="36">
        <f>VLOOKUP($A340,'base vis'!C:N,12,0)</f>
        <v>0</v>
      </c>
      <c r="AO340" s="36">
        <f>VLOOKUP($A340,'base vis'!C:O,13,0)</f>
        <v>0</v>
      </c>
      <c r="AP340" s="36">
        <f>VLOOKUP($A340,'base vis'!C:P,14,0)</f>
        <v>0</v>
      </c>
      <c r="AQ340" s="36">
        <f>VLOOKUP($A340,'base vis'!C:Q,15,0)</f>
        <v>0</v>
      </c>
      <c r="AR340" s="36">
        <f>VLOOKUP($A340,'base vis'!C:R,16,0)</f>
        <v>0</v>
      </c>
      <c r="AS340" s="36">
        <f>VLOOKUP($A340,'base vis'!C:S,17,0)</f>
        <v>0</v>
      </c>
      <c r="AT340" s="36">
        <f>VLOOKUP($A340,'base vis'!C:T,18,0)</f>
        <v>0</v>
      </c>
      <c r="AU340" s="36">
        <f>VLOOKUP($A340,'base vis'!C:U,19,0)</f>
        <v>0</v>
      </c>
      <c r="AV340" s="36">
        <f>VLOOKUP($A340,'base vis'!C:V,20,0)</f>
        <v>0</v>
      </c>
      <c r="AW340" s="36">
        <f>VLOOKUP($A340,'base vis'!C:W,21,0)</f>
        <v>0</v>
      </c>
      <c r="AX340" s="36">
        <f>VLOOKUP($A340,'base vis'!C:X,22,0)</f>
        <v>0</v>
      </c>
      <c r="AY340" s="36">
        <f>VLOOKUP($A340,'base vis'!C:Y,23,0)</f>
        <v>0</v>
      </c>
      <c r="AZ340" s="36">
        <f>VLOOKUP($A340,'base vis'!C:E,3,0)</f>
        <v>0</v>
      </c>
      <c r="BA340" s="36">
        <f>VLOOKUP($A340,'base vis'!C:F,4,0)</f>
        <v>0</v>
      </c>
      <c r="BB340" s="36">
        <f>VLOOKUP($A340,'base vis'!C:G,5,0)</f>
        <v>0</v>
      </c>
      <c r="BC340" s="36">
        <f>VLOOKUP($A340,'base vis'!C:H,6,0)</f>
        <v>0</v>
      </c>
      <c r="BD340" s="36" t="e">
        <f t="shared" si="142"/>
        <v>#REF!</v>
      </c>
      <c r="BE340" s="36" t="e">
        <f t="shared" si="146"/>
        <v>#REF!</v>
      </c>
      <c r="BF340" s="36" t="e">
        <f t="shared" si="147"/>
        <v>#REF!</v>
      </c>
      <c r="BG340" s="36" t="e">
        <f t="shared" si="148"/>
        <v>#REF!</v>
      </c>
      <c r="BH340" s="36" t="e">
        <f t="shared" si="149"/>
        <v>#REF!</v>
      </c>
      <c r="BI340" s="36" t="e">
        <f t="shared" si="150"/>
        <v>#REF!</v>
      </c>
      <c r="BJ340" s="36" t="e">
        <f t="shared" si="151"/>
        <v>#REF!</v>
      </c>
      <c r="BK340" s="36" t="e">
        <f t="shared" si="152"/>
        <v>#REF!</v>
      </c>
      <c r="BL340" s="36" t="e">
        <f t="shared" si="153"/>
        <v>#REF!</v>
      </c>
      <c r="BM340" s="36" t="e">
        <f t="shared" si="154"/>
        <v>#REF!</v>
      </c>
      <c r="BN340" s="36" t="e">
        <f t="shared" si="155"/>
        <v>#REF!</v>
      </c>
      <c r="BO340" s="36" t="e">
        <f t="shared" si="156"/>
        <v>#REF!</v>
      </c>
      <c r="BP340" s="36" t="e">
        <f t="shared" si="157"/>
        <v>#REF!</v>
      </c>
      <c r="BQ340" s="36" t="e">
        <f t="shared" si="158"/>
        <v>#REF!</v>
      </c>
      <c r="BR340" s="36" t="e">
        <f t="shared" si="159"/>
        <v>#REF!</v>
      </c>
      <c r="BS340" s="36" t="e">
        <f t="shared" si="160"/>
        <v>#REF!</v>
      </c>
      <c r="BT340" s="36" t="e">
        <f t="shared" si="161"/>
        <v>#REF!</v>
      </c>
      <c r="BU340" s="36" t="e">
        <f t="shared" si="162"/>
        <v>#REF!</v>
      </c>
      <c r="BV340" s="36" t="e">
        <f t="shared" si="163"/>
        <v>#REF!</v>
      </c>
      <c r="BW340" s="36" t="e">
        <f t="shared" si="164"/>
        <v>#REF!</v>
      </c>
      <c r="BX340" s="36" t="e">
        <f t="shared" si="165"/>
        <v>#REF!</v>
      </c>
    </row>
    <row r="341" spans="1:76" s="21" customFormat="1" ht="42" thickBot="1">
      <c r="A341" s="133" t="s">
        <v>242</v>
      </c>
      <c r="B341" s="134" t="s">
        <v>3</v>
      </c>
      <c r="C341" s="134" t="s">
        <v>4</v>
      </c>
      <c r="D341" s="134"/>
      <c r="E341" s="134"/>
      <c r="F341" s="134" t="s">
        <v>88</v>
      </c>
      <c r="G341" s="134" t="s">
        <v>89</v>
      </c>
      <c r="H341" s="134" t="s">
        <v>90</v>
      </c>
      <c r="I341" s="134" t="s">
        <v>91</v>
      </c>
      <c r="J341" s="134" t="s">
        <v>92</v>
      </c>
      <c r="K341" s="134" t="s">
        <v>93</v>
      </c>
      <c r="L341" s="134" t="s">
        <v>94</v>
      </c>
      <c r="M341" s="109" t="s">
        <v>7</v>
      </c>
      <c r="N341" s="110" t="s">
        <v>8</v>
      </c>
      <c r="O341" s="111" t="s">
        <v>1459</v>
      </c>
      <c r="P341" s="111" t="s">
        <v>9</v>
      </c>
      <c r="Q341" s="112" t="s">
        <v>10</v>
      </c>
      <c r="R341" s="113" t="s">
        <v>11</v>
      </c>
      <c r="S341" s="114" t="s">
        <v>12</v>
      </c>
      <c r="T341" s="115" t="s">
        <v>1460</v>
      </c>
      <c r="U341" s="115" t="s">
        <v>13</v>
      </c>
      <c r="V341" s="116" t="s">
        <v>14</v>
      </c>
      <c r="W341" s="117" t="s">
        <v>15</v>
      </c>
      <c r="X341" s="118" t="s">
        <v>16</v>
      </c>
      <c r="Y341" s="119" t="s">
        <v>105</v>
      </c>
      <c r="Z341" s="120" t="s">
        <v>106</v>
      </c>
      <c r="AA341" s="121" t="s">
        <v>107</v>
      </c>
      <c r="AB341" s="122" t="s">
        <v>108</v>
      </c>
      <c r="AC341" s="135" t="s">
        <v>256</v>
      </c>
      <c r="AD341" s="96" t="s">
        <v>18</v>
      </c>
      <c r="AE341" s="95" t="s">
        <v>19</v>
      </c>
      <c r="AF341" s="95" t="s">
        <v>20</v>
      </c>
      <c r="AG341" s="95" t="s">
        <v>21</v>
      </c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>
        <f t="shared" si="142"/>
        <v>0</v>
      </c>
      <c r="BE341" s="36">
        <f t="shared" si="146"/>
        <v>0</v>
      </c>
      <c r="BF341" s="36">
        <f t="shared" si="147"/>
        <v>0</v>
      </c>
      <c r="BG341" s="36">
        <f t="shared" si="148"/>
        <v>0</v>
      </c>
      <c r="BH341" s="36">
        <f t="shared" si="149"/>
        <v>0</v>
      </c>
      <c r="BI341" s="36">
        <f t="shared" si="150"/>
        <v>0</v>
      </c>
      <c r="BJ341" s="36">
        <f t="shared" si="151"/>
        <v>0</v>
      </c>
      <c r="BK341" s="36">
        <f t="shared" si="152"/>
        <v>0</v>
      </c>
      <c r="BL341" s="36">
        <f t="shared" si="153"/>
        <v>0</v>
      </c>
      <c r="BM341" s="36">
        <f t="shared" si="154"/>
        <v>0</v>
      </c>
      <c r="BN341" s="36">
        <f t="shared" si="155"/>
        <v>0</v>
      </c>
      <c r="BO341" s="36">
        <f t="shared" si="156"/>
        <v>0</v>
      </c>
      <c r="BP341" s="36">
        <f t="shared" si="157"/>
        <v>0</v>
      </c>
      <c r="BQ341" s="36">
        <f t="shared" si="158"/>
        <v>0</v>
      </c>
      <c r="BR341" s="36">
        <f t="shared" si="159"/>
        <v>0</v>
      </c>
      <c r="BS341" s="36">
        <f t="shared" si="160"/>
        <v>0</v>
      </c>
      <c r="BT341" s="36">
        <f t="shared" si="161"/>
        <v>0</v>
      </c>
      <c r="BU341" s="36">
        <f t="shared" si="162"/>
        <v>0</v>
      </c>
      <c r="BV341" s="36">
        <f t="shared" si="163"/>
        <v>0</v>
      </c>
      <c r="BW341" s="36">
        <f t="shared" si="164"/>
        <v>0</v>
      </c>
      <c r="BX341" s="36">
        <f t="shared" si="165"/>
        <v>0</v>
      </c>
    </row>
    <row r="342" spans="1:76" s="36" customFormat="1" ht="13.95" customHeight="1" thickBot="1">
      <c r="A342" s="137" t="s">
        <v>387</v>
      </c>
      <c r="B342" s="138">
        <v>6</v>
      </c>
      <c r="C342" s="139" t="s">
        <v>90</v>
      </c>
      <c r="D342" s="139" t="s">
        <v>111</v>
      </c>
      <c r="E342" s="139"/>
      <c r="F342" s="140"/>
      <c r="G342" s="140"/>
      <c r="H342" s="140">
        <v>6</v>
      </c>
      <c r="I342" s="140"/>
      <c r="J342" s="140"/>
      <c r="K342" s="140"/>
      <c r="L342" s="140"/>
      <c r="M342" s="65" t="e">
        <f>#REF!</f>
        <v>#REF!</v>
      </c>
      <c r="N342" s="65" t="e">
        <f>#REF!</f>
        <v>#REF!</v>
      </c>
      <c r="O342" s="65" t="e">
        <f>#REF!</f>
        <v>#REF!</v>
      </c>
      <c r="P342" s="65" t="e">
        <f>#REF!</f>
        <v>#REF!</v>
      </c>
      <c r="Q342" s="65" t="e">
        <f>#REF!</f>
        <v>#REF!</v>
      </c>
      <c r="R342" s="65" t="e">
        <f>#REF!</f>
        <v>#REF!</v>
      </c>
      <c r="S342" s="65" t="e">
        <f>#REF!</f>
        <v>#REF!</v>
      </c>
      <c r="T342" s="65" t="e">
        <f>#REF!</f>
        <v>#REF!</v>
      </c>
      <c r="U342" s="65" t="e">
        <f>#REF!</f>
        <v>#REF!</v>
      </c>
      <c r="V342" s="65" t="e">
        <f>#REF!</f>
        <v>#REF!</v>
      </c>
      <c r="W342" s="65" t="e">
        <f>#REF!</f>
        <v>#REF!</v>
      </c>
      <c r="X342" s="65" t="e">
        <f>#REF!</f>
        <v>#REF!</v>
      </c>
      <c r="Y342" s="65" t="e">
        <f>#REF!</f>
        <v>#REF!</v>
      </c>
      <c r="Z342" s="65" t="e">
        <f>#REF!</f>
        <v>#REF!</v>
      </c>
      <c r="AA342" s="65" t="e">
        <f>#REF!</f>
        <v>#REF!</v>
      </c>
      <c r="AB342" s="65" t="e">
        <f>#REF!</f>
        <v>#REF!</v>
      </c>
      <c r="AC342" s="165">
        <v>62.5</v>
      </c>
      <c r="AD342" s="169" t="e">
        <f t="shared" ref="AD342:AD347" si="169">(M342*$AC342)+(N342*$AC342)+(P342*$AC342)+(Q342*$AC342)+(R342*$AC342)+(S342*$AC342)+(U342*$AC342)+(V342*$AC342)+(W342*$AC342)+(X342*$AC342)</f>
        <v>#REF!</v>
      </c>
      <c r="AE342" s="141">
        <v>2.5</v>
      </c>
      <c r="AF342" s="142">
        <v>2.7907142857142859</v>
      </c>
      <c r="AG342" s="143" t="e">
        <f t="shared" ref="AG342:AG347" si="170">(M342*$B342)+(N342*$B342)+(P342*$B342)+(Q342*$B342)+(R342*$B342)+(S342*$B342)+(U342*$B342)+(V342*$B342)+(W342*$B342)+(X342*$B342)</f>
        <v>#REF!</v>
      </c>
      <c r="AH342" s="36" t="e">
        <f t="shared" ref="AH342:AH347" si="171">SUM(M342:AB342)</f>
        <v>#REF!</v>
      </c>
      <c r="AI342" s="36">
        <f>VLOOKUP(A342,'base vis'!C:I,7,0)</f>
        <v>0</v>
      </c>
      <c r="AJ342" s="36">
        <f>VLOOKUP($A342,'base vis'!C:J,8,0)</f>
        <v>0</v>
      </c>
      <c r="AK342" s="36">
        <f>VLOOKUP($A342,'base vis'!C:K,9,0)</f>
        <v>4</v>
      </c>
      <c r="AL342" s="36">
        <f>VLOOKUP($A342,'base vis'!C:L,10,0)</f>
        <v>2</v>
      </c>
      <c r="AM342" s="36">
        <f>VLOOKUP($A342,'base vis'!C:M,11,0)</f>
        <v>0</v>
      </c>
      <c r="AN342" s="36">
        <f>VLOOKUP($A342,'base vis'!C:N,12,0)</f>
        <v>0</v>
      </c>
      <c r="AO342" s="36">
        <f>VLOOKUP($A342,'base vis'!C:O,13,0)</f>
        <v>0</v>
      </c>
      <c r="AP342" s="36">
        <f>VLOOKUP($A342,'base vis'!C:P,14,0)</f>
        <v>0</v>
      </c>
      <c r="AQ342" s="36">
        <f>VLOOKUP($A342,'base vis'!C:Q,15,0)</f>
        <v>0</v>
      </c>
      <c r="AR342" s="36">
        <f>VLOOKUP($A342,'base vis'!C:R,16,0)</f>
        <v>0</v>
      </c>
      <c r="AS342" s="36">
        <f>VLOOKUP($A342,'base vis'!C:S,17,0)</f>
        <v>0</v>
      </c>
      <c r="AT342" s="36">
        <f>VLOOKUP($A342,'base vis'!C:T,18,0)</f>
        <v>0</v>
      </c>
      <c r="AU342" s="36">
        <f>VLOOKUP($A342,'base vis'!C:U,19,0)</f>
        <v>0</v>
      </c>
      <c r="AV342" s="36">
        <f>VLOOKUP($A342,'base vis'!C:V,20,0)</f>
        <v>0</v>
      </c>
      <c r="AW342" s="36">
        <f>VLOOKUP($A342,'base vis'!C:W,21,0)</f>
        <v>0</v>
      </c>
      <c r="AX342" s="36">
        <f>VLOOKUP($A342,'base vis'!C:X,22,0)</f>
        <v>0</v>
      </c>
      <c r="AY342" s="36">
        <f>VLOOKUP($A342,'base vis'!C:Y,23,0)</f>
        <v>0</v>
      </c>
      <c r="AZ342" s="36">
        <f>VLOOKUP($A342,'base vis'!C:E,3,0)</f>
        <v>0</v>
      </c>
      <c r="BA342" s="36">
        <f>VLOOKUP($A342,'base vis'!C:F,4,0)</f>
        <v>0</v>
      </c>
      <c r="BB342" s="36">
        <f>VLOOKUP($A342,'base vis'!C:G,5,0)</f>
        <v>0</v>
      </c>
      <c r="BC342" s="36">
        <f>VLOOKUP($A342,'base vis'!C:H,6,0)</f>
        <v>0</v>
      </c>
      <c r="BD342" s="36" t="e">
        <f t="shared" si="142"/>
        <v>#REF!</v>
      </c>
      <c r="BE342" s="36" t="e">
        <f t="shared" si="146"/>
        <v>#REF!</v>
      </c>
      <c r="BF342" s="36" t="e">
        <f t="shared" si="147"/>
        <v>#REF!</v>
      </c>
      <c r="BG342" s="36" t="e">
        <f t="shared" si="148"/>
        <v>#REF!</v>
      </c>
      <c r="BH342" s="36" t="e">
        <f t="shared" si="149"/>
        <v>#REF!</v>
      </c>
      <c r="BI342" s="36" t="e">
        <f t="shared" si="150"/>
        <v>#REF!</v>
      </c>
      <c r="BJ342" s="36" t="e">
        <f t="shared" si="151"/>
        <v>#REF!</v>
      </c>
      <c r="BK342" s="36" t="e">
        <f t="shared" si="152"/>
        <v>#REF!</v>
      </c>
      <c r="BL342" s="36" t="e">
        <f t="shared" si="153"/>
        <v>#REF!</v>
      </c>
      <c r="BM342" s="36" t="e">
        <f t="shared" si="154"/>
        <v>#REF!</v>
      </c>
      <c r="BN342" s="36" t="e">
        <f t="shared" si="155"/>
        <v>#REF!</v>
      </c>
      <c r="BO342" s="36" t="e">
        <f t="shared" si="156"/>
        <v>#REF!</v>
      </c>
      <c r="BP342" s="36" t="e">
        <f t="shared" si="157"/>
        <v>#REF!</v>
      </c>
      <c r="BQ342" s="36" t="e">
        <f t="shared" si="158"/>
        <v>#REF!</v>
      </c>
      <c r="BR342" s="36" t="e">
        <f t="shared" si="159"/>
        <v>#REF!</v>
      </c>
      <c r="BS342" s="36" t="e">
        <f t="shared" si="160"/>
        <v>#REF!</v>
      </c>
      <c r="BT342" s="36" t="e">
        <f t="shared" si="161"/>
        <v>#REF!</v>
      </c>
      <c r="BU342" s="36" t="e">
        <f t="shared" si="162"/>
        <v>#REF!</v>
      </c>
      <c r="BV342" s="36" t="e">
        <f t="shared" si="163"/>
        <v>#REF!</v>
      </c>
      <c r="BW342" s="36" t="e">
        <f t="shared" si="164"/>
        <v>#REF!</v>
      </c>
      <c r="BX342" s="36" t="e">
        <f t="shared" si="165"/>
        <v>#REF!</v>
      </c>
    </row>
    <row r="343" spans="1:76" s="36" customFormat="1" ht="13.95" customHeight="1" thickBot="1">
      <c r="A343" s="144" t="s">
        <v>388</v>
      </c>
      <c r="B343" s="26">
        <v>6</v>
      </c>
      <c r="C343" s="61" t="s">
        <v>90</v>
      </c>
      <c r="D343" s="62" t="s">
        <v>111</v>
      </c>
      <c r="E343" s="62"/>
      <c r="F343" s="72"/>
      <c r="G343" s="72"/>
      <c r="H343" s="72">
        <v>6</v>
      </c>
      <c r="I343" s="72"/>
      <c r="J343" s="72"/>
      <c r="K343" s="72"/>
      <c r="L343" s="72"/>
      <c r="M343" s="65" t="e">
        <f>#REF!</f>
        <v>#REF!</v>
      </c>
      <c r="N343" s="65" t="e">
        <f>#REF!</f>
        <v>#REF!</v>
      </c>
      <c r="O343" s="65" t="e">
        <f>#REF!</f>
        <v>#REF!</v>
      </c>
      <c r="P343" s="65" t="e">
        <f>#REF!</f>
        <v>#REF!</v>
      </c>
      <c r="Q343" s="65" t="e">
        <f>#REF!</f>
        <v>#REF!</v>
      </c>
      <c r="R343" s="65" t="e">
        <f>#REF!</f>
        <v>#REF!</v>
      </c>
      <c r="S343" s="65" t="e">
        <f>#REF!</f>
        <v>#REF!</v>
      </c>
      <c r="T343" s="65" t="e">
        <f>#REF!</f>
        <v>#REF!</v>
      </c>
      <c r="U343" s="65" t="e">
        <f>#REF!</f>
        <v>#REF!</v>
      </c>
      <c r="V343" s="65" t="e">
        <f>#REF!</f>
        <v>#REF!</v>
      </c>
      <c r="W343" s="65" t="e">
        <f>#REF!</f>
        <v>#REF!</v>
      </c>
      <c r="X343" s="65" t="e">
        <f>#REF!</f>
        <v>#REF!</v>
      </c>
      <c r="Y343" s="65" t="e">
        <f>#REF!</f>
        <v>#REF!</v>
      </c>
      <c r="Z343" s="65" t="e">
        <f>#REF!</f>
        <v>#REF!</v>
      </c>
      <c r="AA343" s="65" t="e">
        <f>#REF!</f>
        <v>#REF!</v>
      </c>
      <c r="AB343" s="65" t="e">
        <f>#REF!</f>
        <v>#REF!</v>
      </c>
      <c r="AC343" s="166">
        <v>62.5</v>
      </c>
      <c r="AD343" s="170" t="e">
        <f t="shared" si="169"/>
        <v>#REF!</v>
      </c>
      <c r="AE343" s="77">
        <v>2.9</v>
      </c>
      <c r="AF343" s="78">
        <v>3.1907142857142858</v>
      </c>
      <c r="AG343" s="145" t="e">
        <f t="shared" si="170"/>
        <v>#REF!</v>
      </c>
      <c r="AH343" s="36" t="e">
        <f t="shared" si="171"/>
        <v>#REF!</v>
      </c>
      <c r="AI343" s="36">
        <f>VLOOKUP(A343,'base vis'!C:I,7,0)</f>
        <v>0</v>
      </c>
      <c r="AJ343" s="36">
        <f>VLOOKUP($A343,'base vis'!C:J,8,0)</f>
        <v>1</v>
      </c>
      <c r="AK343" s="36">
        <f>VLOOKUP($A343,'base vis'!C:K,9,0)</f>
        <v>3</v>
      </c>
      <c r="AL343" s="36">
        <f>VLOOKUP($A343,'base vis'!C:L,10,0)</f>
        <v>2</v>
      </c>
      <c r="AM343" s="36">
        <f>VLOOKUP($A343,'base vis'!C:M,11,0)</f>
        <v>0</v>
      </c>
      <c r="AN343" s="36">
        <f>VLOOKUP($A343,'base vis'!C:N,12,0)</f>
        <v>0</v>
      </c>
      <c r="AO343" s="36">
        <f>VLOOKUP($A343,'base vis'!C:O,13,0)</f>
        <v>0</v>
      </c>
      <c r="AP343" s="36">
        <f>VLOOKUP($A343,'base vis'!C:P,14,0)</f>
        <v>0</v>
      </c>
      <c r="AQ343" s="36">
        <f>VLOOKUP($A343,'base vis'!C:Q,15,0)</f>
        <v>0</v>
      </c>
      <c r="AR343" s="36">
        <f>VLOOKUP($A343,'base vis'!C:R,16,0)</f>
        <v>0</v>
      </c>
      <c r="AS343" s="36">
        <f>VLOOKUP($A343,'base vis'!C:S,17,0)</f>
        <v>0</v>
      </c>
      <c r="AT343" s="36">
        <f>VLOOKUP($A343,'base vis'!C:T,18,0)</f>
        <v>0</v>
      </c>
      <c r="AU343" s="36">
        <f>VLOOKUP($A343,'base vis'!C:U,19,0)</f>
        <v>0</v>
      </c>
      <c r="AV343" s="36">
        <f>VLOOKUP($A343,'base vis'!C:V,20,0)</f>
        <v>0</v>
      </c>
      <c r="AW343" s="36">
        <f>VLOOKUP($A343,'base vis'!C:W,21,0)</f>
        <v>0</v>
      </c>
      <c r="AX343" s="36">
        <f>VLOOKUP($A343,'base vis'!C:X,22,0)</f>
        <v>0</v>
      </c>
      <c r="AY343" s="36">
        <f>VLOOKUP($A343,'base vis'!C:Y,23,0)</f>
        <v>0</v>
      </c>
      <c r="AZ343" s="36">
        <f>VLOOKUP($A343,'base vis'!C:E,3,0)</f>
        <v>2</v>
      </c>
      <c r="BA343" s="36">
        <f>VLOOKUP($A343,'base vis'!C:F,4,0)</f>
        <v>3</v>
      </c>
      <c r="BB343" s="36">
        <f>VLOOKUP($A343,'base vis'!C:G,5,0)</f>
        <v>1</v>
      </c>
      <c r="BC343" s="36">
        <f>VLOOKUP($A343,'base vis'!C:H,6,0)</f>
        <v>0</v>
      </c>
      <c r="BD343" s="36" t="e">
        <f t="shared" si="142"/>
        <v>#REF!</v>
      </c>
      <c r="BE343" s="36" t="e">
        <f t="shared" si="146"/>
        <v>#REF!</v>
      </c>
      <c r="BF343" s="36" t="e">
        <f t="shared" si="147"/>
        <v>#REF!</v>
      </c>
      <c r="BG343" s="36" t="e">
        <f t="shared" si="148"/>
        <v>#REF!</v>
      </c>
      <c r="BH343" s="36" t="e">
        <f t="shared" si="149"/>
        <v>#REF!</v>
      </c>
      <c r="BI343" s="36" t="e">
        <f t="shared" si="150"/>
        <v>#REF!</v>
      </c>
      <c r="BJ343" s="36" t="e">
        <f t="shared" si="151"/>
        <v>#REF!</v>
      </c>
      <c r="BK343" s="36" t="e">
        <f t="shared" si="152"/>
        <v>#REF!</v>
      </c>
      <c r="BL343" s="36" t="e">
        <f t="shared" si="153"/>
        <v>#REF!</v>
      </c>
      <c r="BM343" s="36" t="e">
        <f t="shared" si="154"/>
        <v>#REF!</v>
      </c>
      <c r="BN343" s="36" t="e">
        <f t="shared" si="155"/>
        <v>#REF!</v>
      </c>
      <c r="BO343" s="36" t="e">
        <f t="shared" si="156"/>
        <v>#REF!</v>
      </c>
      <c r="BP343" s="36" t="e">
        <f t="shared" si="157"/>
        <v>#REF!</v>
      </c>
      <c r="BQ343" s="36" t="e">
        <f t="shared" si="158"/>
        <v>#REF!</v>
      </c>
      <c r="BR343" s="36" t="e">
        <f t="shared" si="159"/>
        <v>#REF!</v>
      </c>
      <c r="BS343" s="36" t="e">
        <f t="shared" si="160"/>
        <v>#REF!</v>
      </c>
      <c r="BT343" s="36" t="e">
        <f t="shared" si="161"/>
        <v>#REF!</v>
      </c>
      <c r="BU343" s="36" t="e">
        <f t="shared" si="162"/>
        <v>#REF!</v>
      </c>
      <c r="BV343" s="36" t="e">
        <f t="shared" si="163"/>
        <v>#REF!</v>
      </c>
      <c r="BW343" s="36" t="e">
        <f t="shared" si="164"/>
        <v>#REF!</v>
      </c>
      <c r="BX343" s="36" t="e">
        <f t="shared" si="165"/>
        <v>#REF!</v>
      </c>
    </row>
    <row r="344" spans="1:76" s="36" customFormat="1" ht="13.95" customHeight="1" thickBot="1">
      <c r="A344" s="144" t="s">
        <v>389</v>
      </c>
      <c r="B344" s="26">
        <v>6</v>
      </c>
      <c r="C344" s="61" t="s">
        <v>90</v>
      </c>
      <c r="D344" s="62" t="s">
        <v>111</v>
      </c>
      <c r="E344" s="62"/>
      <c r="F344" s="72"/>
      <c r="G344" s="72"/>
      <c r="H344" s="72">
        <v>6</v>
      </c>
      <c r="I344" s="72"/>
      <c r="J344" s="72"/>
      <c r="K344" s="72"/>
      <c r="L344" s="72"/>
      <c r="M344" s="65" t="e">
        <f>#REF!</f>
        <v>#REF!</v>
      </c>
      <c r="N344" s="65" t="e">
        <f>#REF!</f>
        <v>#REF!</v>
      </c>
      <c r="O344" s="65" t="e">
        <f>#REF!</f>
        <v>#REF!</v>
      </c>
      <c r="P344" s="65" t="e">
        <f>#REF!</f>
        <v>#REF!</v>
      </c>
      <c r="Q344" s="65" t="e">
        <f>#REF!</f>
        <v>#REF!</v>
      </c>
      <c r="R344" s="65" t="e">
        <f>#REF!</f>
        <v>#REF!</v>
      </c>
      <c r="S344" s="65" t="e">
        <f>#REF!</f>
        <v>#REF!</v>
      </c>
      <c r="T344" s="65" t="e">
        <f>#REF!</f>
        <v>#REF!</v>
      </c>
      <c r="U344" s="65" t="e">
        <f>#REF!</f>
        <v>#REF!</v>
      </c>
      <c r="V344" s="65" t="e">
        <f>#REF!</f>
        <v>#REF!</v>
      </c>
      <c r="W344" s="65" t="e">
        <f>#REF!</f>
        <v>#REF!</v>
      </c>
      <c r="X344" s="65" t="e">
        <f>#REF!</f>
        <v>#REF!</v>
      </c>
      <c r="Y344" s="65" t="e">
        <f>#REF!</f>
        <v>#REF!</v>
      </c>
      <c r="Z344" s="65" t="e">
        <f>#REF!</f>
        <v>#REF!</v>
      </c>
      <c r="AA344" s="65" t="e">
        <f>#REF!</f>
        <v>#REF!</v>
      </c>
      <c r="AB344" s="65" t="e">
        <f>#REF!</f>
        <v>#REF!</v>
      </c>
      <c r="AC344" s="166">
        <v>62.5</v>
      </c>
      <c r="AD344" s="170" t="e">
        <f t="shared" si="169"/>
        <v>#REF!</v>
      </c>
      <c r="AE344" s="77">
        <v>2.6</v>
      </c>
      <c r="AF344" s="78">
        <v>2.890714285714286</v>
      </c>
      <c r="AG344" s="145" t="e">
        <f t="shared" si="170"/>
        <v>#REF!</v>
      </c>
      <c r="AH344" s="36" t="e">
        <f t="shared" si="171"/>
        <v>#REF!</v>
      </c>
      <c r="AI344" s="36">
        <f>VLOOKUP(A344,'base vis'!C:I,7,0)</f>
        <v>0</v>
      </c>
      <c r="AJ344" s="36">
        <f>VLOOKUP($A344,'base vis'!C:J,8,0)</f>
        <v>3</v>
      </c>
      <c r="AK344" s="36">
        <f>VLOOKUP($A344,'base vis'!C:K,9,0)</f>
        <v>2</v>
      </c>
      <c r="AL344" s="36">
        <f>VLOOKUP($A344,'base vis'!C:L,10,0)</f>
        <v>1</v>
      </c>
      <c r="AM344" s="36">
        <f>VLOOKUP($A344,'base vis'!C:M,11,0)</f>
        <v>0</v>
      </c>
      <c r="AN344" s="36">
        <f>VLOOKUP($A344,'base vis'!C:N,12,0)</f>
        <v>0</v>
      </c>
      <c r="AO344" s="36">
        <f>VLOOKUP($A344,'base vis'!C:O,13,0)</f>
        <v>0</v>
      </c>
      <c r="AP344" s="36">
        <f>VLOOKUP($A344,'base vis'!C:P,14,0)</f>
        <v>0</v>
      </c>
      <c r="AQ344" s="36">
        <f>VLOOKUP($A344,'base vis'!C:Q,15,0)</f>
        <v>0</v>
      </c>
      <c r="AR344" s="36">
        <f>VLOOKUP($A344,'base vis'!C:R,16,0)</f>
        <v>0</v>
      </c>
      <c r="AS344" s="36">
        <f>VLOOKUP($A344,'base vis'!C:S,17,0)</f>
        <v>0</v>
      </c>
      <c r="AT344" s="36">
        <f>VLOOKUP($A344,'base vis'!C:T,18,0)</f>
        <v>0</v>
      </c>
      <c r="AU344" s="36">
        <f>VLOOKUP($A344,'base vis'!C:U,19,0)</f>
        <v>0</v>
      </c>
      <c r="AV344" s="36">
        <f>VLOOKUP($A344,'base vis'!C:V,20,0)</f>
        <v>0</v>
      </c>
      <c r="AW344" s="36">
        <f>VLOOKUP($A344,'base vis'!C:W,21,0)</f>
        <v>0</v>
      </c>
      <c r="AX344" s="36">
        <f>VLOOKUP($A344,'base vis'!C:X,22,0)</f>
        <v>0</v>
      </c>
      <c r="AY344" s="36">
        <f>VLOOKUP($A344,'base vis'!C:Y,23,0)</f>
        <v>0</v>
      </c>
      <c r="AZ344" s="36">
        <f>VLOOKUP($A344,'base vis'!C:E,3,0)</f>
        <v>0</v>
      </c>
      <c r="BA344" s="36">
        <f>VLOOKUP($A344,'base vis'!C:F,4,0)</f>
        <v>5</v>
      </c>
      <c r="BB344" s="36">
        <f>VLOOKUP($A344,'base vis'!C:G,5,0)</f>
        <v>1</v>
      </c>
      <c r="BC344" s="36">
        <f>VLOOKUP($A344,'base vis'!C:H,6,0)</f>
        <v>0</v>
      </c>
      <c r="BD344" s="36" t="e">
        <f t="shared" si="142"/>
        <v>#REF!</v>
      </c>
      <c r="BE344" s="36" t="e">
        <f t="shared" si="146"/>
        <v>#REF!</v>
      </c>
      <c r="BF344" s="36" t="e">
        <f t="shared" si="147"/>
        <v>#REF!</v>
      </c>
      <c r="BG344" s="36" t="e">
        <f t="shared" si="148"/>
        <v>#REF!</v>
      </c>
      <c r="BH344" s="36" t="e">
        <f t="shared" si="149"/>
        <v>#REF!</v>
      </c>
      <c r="BI344" s="36" t="e">
        <f t="shared" si="150"/>
        <v>#REF!</v>
      </c>
      <c r="BJ344" s="36" t="e">
        <f t="shared" si="151"/>
        <v>#REF!</v>
      </c>
      <c r="BK344" s="36" t="e">
        <f t="shared" si="152"/>
        <v>#REF!</v>
      </c>
      <c r="BL344" s="36" t="e">
        <f t="shared" si="153"/>
        <v>#REF!</v>
      </c>
      <c r="BM344" s="36" t="e">
        <f t="shared" si="154"/>
        <v>#REF!</v>
      </c>
      <c r="BN344" s="36" t="e">
        <f t="shared" si="155"/>
        <v>#REF!</v>
      </c>
      <c r="BO344" s="36" t="e">
        <f t="shared" si="156"/>
        <v>#REF!</v>
      </c>
      <c r="BP344" s="36" t="e">
        <f t="shared" si="157"/>
        <v>#REF!</v>
      </c>
      <c r="BQ344" s="36" t="e">
        <f t="shared" si="158"/>
        <v>#REF!</v>
      </c>
      <c r="BR344" s="36" t="e">
        <f t="shared" si="159"/>
        <v>#REF!</v>
      </c>
      <c r="BS344" s="36" t="e">
        <f t="shared" si="160"/>
        <v>#REF!</v>
      </c>
      <c r="BT344" s="36" t="e">
        <f t="shared" si="161"/>
        <v>#REF!</v>
      </c>
      <c r="BU344" s="36" t="e">
        <f t="shared" si="162"/>
        <v>#REF!</v>
      </c>
      <c r="BV344" s="36" t="e">
        <f t="shared" si="163"/>
        <v>#REF!</v>
      </c>
      <c r="BW344" s="36" t="e">
        <f t="shared" si="164"/>
        <v>#REF!</v>
      </c>
      <c r="BX344" s="36" t="e">
        <f t="shared" si="165"/>
        <v>#REF!</v>
      </c>
    </row>
    <row r="345" spans="1:76" s="36" customFormat="1" ht="13.95" customHeight="1" thickBot="1">
      <c r="A345" s="144" t="s">
        <v>390</v>
      </c>
      <c r="B345" s="26">
        <v>26</v>
      </c>
      <c r="C345" s="61" t="s">
        <v>90</v>
      </c>
      <c r="D345" s="62" t="s">
        <v>111</v>
      </c>
      <c r="E345" s="62"/>
      <c r="F345" s="72"/>
      <c r="G345" s="72"/>
      <c r="H345" s="72">
        <v>26</v>
      </c>
      <c r="I345" s="72"/>
      <c r="J345" s="72"/>
      <c r="K345" s="72"/>
      <c r="L345" s="72"/>
      <c r="M345" s="65" t="e">
        <f>#REF!</f>
        <v>#REF!</v>
      </c>
      <c r="N345" s="65" t="e">
        <f>#REF!</f>
        <v>#REF!</v>
      </c>
      <c r="O345" s="65" t="e">
        <f>#REF!</f>
        <v>#REF!</v>
      </c>
      <c r="P345" s="65" t="e">
        <f>#REF!</f>
        <v>#REF!</v>
      </c>
      <c r="Q345" s="65" t="e">
        <f>#REF!</f>
        <v>#REF!</v>
      </c>
      <c r="R345" s="65" t="e">
        <f>#REF!</f>
        <v>#REF!</v>
      </c>
      <c r="S345" s="65" t="e">
        <f>#REF!</f>
        <v>#REF!</v>
      </c>
      <c r="T345" s="65" t="e">
        <f>#REF!</f>
        <v>#REF!</v>
      </c>
      <c r="U345" s="65" t="e">
        <f>#REF!</f>
        <v>#REF!</v>
      </c>
      <c r="V345" s="65" t="e">
        <f>#REF!</f>
        <v>#REF!</v>
      </c>
      <c r="W345" s="65" t="e">
        <f>#REF!</f>
        <v>#REF!</v>
      </c>
      <c r="X345" s="65" t="e">
        <f>#REF!</f>
        <v>#REF!</v>
      </c>
      <c r="Y345" s="65" t="e">
        <f>#REF!</f>
        <v>#REF!</v>
      </c>
      <c r="Z345" s="65" t="e">
        <f>#REF!</f>
        <v>#REF!</v>
      </c>
      <c r="AA345" s="65" t="e">
        <f>#REF!</f>
        <v>#REF!</v>
      </c>
      <c r="AB345" s="65" t="e">
        <f>#REF!</f>
        <v>#REF!</v>
      </c>
      <c r="AC345" s="166">
        <v>120</v>
      </c>
      <c r="AD345" s="170" t="e">
        <f t="shared" si="169"/>
        <v>#REF!</v>
      </c>
      <c r="AE345" s="77">
        <v>5.9</v>
      </c>
      <c r="AF345" s="78">
        <v>6.5233333333333334</v>
      </c>
      <c r="AG345" s="145" t="e">
        <f t="shared" si="170"/>
        <v>#REF!</v>
      </c>
      <c r="AH345" s="36" t="e">
        <f t="shared" si="171"/>
        <v>#REF!</v>
      </c>
      <c r="AI345" s="36">
        <f>VLOOKUP(A345,'base vis'!C:I,7,0)</f>
        <v>0</v>
      </c>
      <c r="AJ345" s="36">
        <f>VLOOKUP($A345,'base vis'!C:J,8,0)</f>
        <v>26</v>
      </c>
      <c r="AK345" s="36">
        <f>VLOOKUP($A345,'base vis'!C:K,9,0)</f>
        <v>0</v>
      </c>
      <c r="AL345" s="36">
        <f>VLOOKUP($A345,'base vis'!C:L,10,0)</f>
        <v>0</v>
      </c>
      <c r="AM345" s="36">
        <f>VLOOKUP($A345,'base vis'!C:M,11,0)</f>
        <v>0</v>
      </c>
      <c r="AN345" s="36">
        <f>VLOOKUP($A345,'base vis'!C:N,12,0)</f>
        <v>0</v>
      </c>
      <c r="AO345" s="36">
        <f>VLOOKUP($A345,'base vis'!C:O,13,0)</f>
        <v>0</v>
      </c>
      <c r="AP345" s="36">
        <f>VLOOKUP($A345,'base vis'!C:P,14,0)</f>
        <v>0</v>
      </c>
      <c r="AQ345" s="36">
        <f>VLOOKUP($A345,'base vis'!C:Q,15,0)</f>
        <v>0</v>
      </c>
      <c r="AR345" s="36">
        <f>VLOOKUP($A345,'base vis'!C:R,16,0)</f>
        <v>0</v>
      </c>
      <c r="AS345" s="36">
        <f>VLOOKUP($A345,'base vis'!C:S,17,0)</f>
        <v>0</v>
      </c>
      <c r="AT345" s="36">
        <f>VLOOKUP($A345,'base vis'!C:T,18,0)</f>
        <v>0</v>
      </c>
      <c r="AU345" s="36">
        <f>VLOOKUP($A345,'base vis'!C:U,19,0)</f>
        <v>0</v>
      </c>
      <c r="AV345" s="36">
        <f>VLOOKUP($A345,'base vis'!C:V,20,0)</f>
        <v>0</v>
      </c>
      <c r="AW345" s="36">
        <f>VLOOKUP($A345,'base vis'!C:W,21,0)</f>
        <v>0</v>
      </c>
      <c r="AX345" s="36">
        <f>VLOOKUP($A345,'base vis'!C:X,22,0)</f>
        <v>0</v>
      </c>
      <c r="AY345" s="36">
        <f>VLOOKUP($A345,'base vis'!C:Y,23,0)</f>
        <v>0</v>
      </c>
      <c r="AZ345" s="36">
        <f>VLOOKUP($A345,'base vis'!C:E,3,0)</f>
        <v>0</v>
      </c>
      <c r="BA345" s="36">
        <f>VLOOKUP($A345,'base vis'!C:F,4,0)</f>
        <v>0</v>
      </c>
      <c r="BB345" s="36">
        <f>VLOOKUP($A345,'base vis'!C:G,5,0)</f>
        <v>0</v>
      </c>
      <c r="BC345" s="36">
        <f>VLOOKUP($A345,'base vis'!C:H,6,0)</f>
        <v>0</v>
      </c>
      <c r="BD345" s="36" t="e">
        <f t="shared" si="142"/>
        <v>#REF!</v>
      </c>
      <c r="BE345" s="36" t="e">
        <f t="shared" si="146"/>
        <v>#REF!</v>
      </c>
      <c r="BF345" s="36" t="e">
        <f t="shared" si="147"/>
        <v>#REF!</v>
      </c>
      <c r="BG345" s="36" t="e">
        <f t="shared" si="148"/>
        <v>#REF!</v>
      </c>
      <c r="BH345" s="36" t="e">
        <f t="shared" si="149"/>
        <v>#REF!</v>
      </c>
      <c r="BI345" s="36" t="e">
        <f t="shared" si="150"/>
        <v>#REF!</v>
      </c>
      <c r="BJ345" s="36" t="e">
        <f t="shared" si="151"/>
        <v>#REF!</v>
      </c>
      <c r="BK345" s="36" t="e">
        <f t="shared" si="152"/>
        <v>#REF!</v>
      </c>
      <c r="BL345" s="36" t="e">
        <f t="shared" si="153"/>
        <v>#REF!</v>
      </c>
      <c r="BM345" s="36" t="e">
        <f t="shared" si="154"/>
        <v>#REF!</v>
      </c>
      <c r="BN345" s="36" t="e">
        <f t="shared" si="155"/>
        <v>#REF!</v>
      </c>
      <c r="BO345" s="36" t="e">
        <f t="shared" si="156"/>
        <v>#REF!</v>
      </c>
      <c r="BP345" s="36" t="e">
        <f t="shared" si="157"/>
        <v>#REF!</v>
      </c>
      <c r="BQ345" s="36" t="e">
        <f t="shared" si="158"/>
        <v>#REF!</v>
      </c>
      <c r="BR345" s="36" t="e">
        <f t="shared" si="159"/>
        <v>#REF!</v>
      </c>
      <c r="BS345" s="36" t="e">
        <f t="shared" si="160"/>
        <v>#REF!</v>
      </c>
      <c r="BT345" s="36" t="e">
        <f t="shared" si="161"/>
        <v>#REF!</v>
      </c>
      <c r="BU345" s="36" t="e">
        <f t="shared" si="162"/>
        <v>#REF!</v>
      </c>
      <c r="BV345" s="36" t="e">
        <f t="shared" si="163"/>
        <v>#REF!</v>
      </c>
      <c r="BW345" s="36" t="e">
        <f t="shared" si="164"/>
        <v>#REF!</v>
      </c>
      <c r="BX345" s="36" t="e">
        <f t="shared" si="165"/>
        <v>#REF!</v>
      </c>
    </row>
    <row r="346" spans="1:76" s="36" customFormat="1" ht="13.95" customHeight="1" thickBot="1">
      <c r="A346" s="144" t="s">
        <v>391</v>
      </c>
      <c r="B346" s="26">
        <v>10</v>
      </c>
      <c r="C346" s="61" t="s">
        <v>91</v>
      </c>
      <c r="D346" s="62" t="s">
        <v>111</v>
      </c>
      <c r="E346" s="62"/>
      <c r="F346" s="72"/>
      <c r="G346" s="72"/>
      <c r="H346" s="72"/>
      <c r="I346" s="72">
        <v>10</v>
      </c>
      <c r="J346" s="72"/>
      <c r="K346" s="72"/>
      <c r="L346" s="72"/>
      <c r="M346" s="65" t="e">
        <f>#REF!</f>
        <v>#REF!</v>
      </c>
      <c r="N346" s="65" t="e">
        <f>#REF!</f>
        <v>#REF!</v>
      </c>
      <c r="O346" s="65" t="e">
        <f>#REF!</f>
        <v>#REF!</v>
      </c>
      <c r="P346" s="65" t="e">
        <f>#REF!</f>
        <v>#REF!</v>
      </c>
      <c r="Q346" s="65" t="e">
        <f>#REF!</f>
        <v>#REF!</v>
      </c>
      <c r="R346" s="65" t="e">
        <f>#REF!</f>
        <v>#REF!</v>
      </c>
      <c r="S346" s="65" t="e">
        <f>#REF!</f>
        <v>#REF!</v>
      </c>
      <c r="T346" s="65" t="e">
        <f>#REF!</f>
        <v>#REF!</v>
      </c>
      <c r="U346" s="65" t="e">
        <f>#REF!</f>
        <v>#REF!</v>
      </c>
      <c r="V346" s="65" t="e">
        <f>#REF!</f>
        <v>#REF!</v>
      </c>
      <c r="W346" s="65" t="e">
        <f>#REF!</f>
        <v>#REF!</v>
      </c>
      <c r="X346" s="65" t="e">
        <f>#REF!</f>
        <v>#REF!</v>
      </c>
      <c r="Y346" s="65" t="e">
        <f>#REF!</f>
        <v>#REF!</v>
      </c>
      <c r="Z346" s="65" t="e">
        <f>#REF!</f>
        <v>#REF!</v>
      </c>
      <c r="AA346" s="65" t="e">
        <f>#REF!</f>
        <v>#REF!</v>
      </c>
      <c r="AB346" s="65" t="e">
        <f>#REF!</f>
        <v>#REF!</v>
      </c>
      <c r="AC346" s="166">
        <v>105</v>
      </c>
      <c r="AD346" s="170" t="e">
        <f t="shared" si="169"/>
        <v>#REF!</v>
      </c>
      <c r="AE346" s="77">
        <v>8.3000000000000007</v>
      </c>
      <c r="AF346" s="78">
        <v>8.6</v>
      </c>
      <c r="AG346" s="145" t="e">
        <f t="shared" si="170"/>
        <v>#REF!</v>
      </c>
      <c r="AH346" s="36" t="e">
        <f t="shared" si="171"/>
        <v>#REF!</v>
      </c>
      <c r="AI346" s="36">
        <f>VLOOKUP(A346,'base vis'!C:I,7,0)</f>
        <v>0</v>
      </c>
      <c r="AJ346" s="36">
        <f>VLOOKUP($A346,'base vis'!C:J,8,0)</f>
        <v>0</v>
      </c>
      <c r="AK346" s="36">
        <f>VLOOKUP($A346,'base vis'!C:K,9,0)</f>
        <v>0</v>
      </c>
      <c r="AL346" s="36">
        <f>VLOOKUP($A346,'base vis'!C:L,10,0)</f>
        <v>10</v>
      </c>
      <c r="AM346" s="36">
        <f>VLOOKUP($A346,'base vis'!C:M,11,0)</f>
        <v>0</v>
      </c>
      <c r="AN346" s="36">
        <f>VLOOKUP($A346,'base vis'!C:N,12,0)</f>
        <v>0</v>
      </c>
      <c r="AO346" s="36">
        <f>VLOOKUP($A346,'base vis'!C:O,13,0)</f>
        <v>0</v>
      </c>
      <c r="AP346" s="36">
        <f>VLOOKUP($A346,'base vis'!C:P,14,0)</f>
        <v>0</v>
      </c>
      <c r="AQ346" s="36">
        <f>VLOOKUP($A346,'base vis'!C:Q,15,0)</f>
        <v>0</v>
      </c>
      <c r="AR346" s="36">
        <f>VLOOKUP($A346,'base vis'!C:R,16,0)</f>
        <v>0</v>
      </c>
      <c r="AS346" s="36">
        <f>VLOOKUP($A346,'base vis'!C:S,17,0)</f>
        <v>0</v>
      </c>
      <c r="AT346" s="36">
        <f>VLOOKUP($A346,'base vis'!C:T,18,0)</f>
        <v>0</v>
      </c>
      <c r="AU346" s="36">
        <f>VLOOKUP($A346,'base vis'!C:U,19,0)</f>
        <v>0</v>
      </c>
      <c r="AV346" s="36">
        <f>VLOOKUP($A346,'base vis'!C:V,20,0)</f>
        <v>0</v>
      </c>
      <c r="AW346" s="36">
        <f>VLOOKUP($A346,'base vis'!C:W,21,0)</f>
        <v>0</v>
      </c>
      <c r="AX346" s="36">
        <f>VLOOKUP($A346,'base vis'!C:X,22,0)</f>
        <v>0</v>
      </c>
      <c r="AY346" s="36">
        <f>VLOOKUP($A346,'base vis'!C:Y,23,0)</f>
        <v>0</v>
      </c>
      <c r="AZ346" s="36">
        <f>VLOOKUP($A346,'base vis'!C:E,3,0)</f>
        <v>0</v>
      </c>
      <c r="BA346" s="36">
        <f>VLOOKUP($A346,'base vis'!C:F,4,0)</f>
        <v>10</v>
      </c>
      <c r="BB346" s="36">
        <f>VLOOKUP($A346,'base vis'!C:G,5,0)</f>
        <v>0</v>
      </c>
      <c r="BC346" s="36">
        <f>VLOOKUP($A346,'base vis'!C:H,6,0)</f>
        <v>0</v>
      </c>
      <c r="BD346" s="36" t="e">
        <f t="shared" si="142"/>
        <v>#REF!</v>
      </c>
      <c r="BE346" s="36" t="e">
        <f t="shared" si="146"/>
        <v>#REF!</v>
      </c>
      <c r="BF346" s="36" t="e">
        <f t="shared" si="147"/>
        <v>#REF!</v>
      </c>
      <c r="BG346" s="36" t="e">
        <f t="shared" si="148"/>
        <v>#REF!</v>
      </c>
      <c r="BH346" s="36" t="e">
        <f t="shared" si="149"/>
        <v>#REF!</v>
      </c>
      <c r="BI346" s="36" t="e">
        <f t="shared" si="150"/>
        <v>#REF!</v>
      </c>
      <c r="BJ346" s="36" t="e">
        <f t="shared" si="151"/>
        <v>#REF!</v>
      </c>
      <c r="BK346" s="36" t="e">
        <f t="shared" si="152"/>
        <v>#REF!</v>
      </c>
      <c r="BL346" s="36" t="e">
        <f t="shared" si="153"/>
        <v>#REF!</v>
      </c>
      <c r="BM346" s="36" t="e">
        <f t="shared" si="154"/>
        <v>#REF!</v>
      </c>
      <c r="BN346" s="36" t="e">
        <f t="shared" si="155"/>
        <v>#REF!</v>
      </c>
      <c r="BO346" s="36" t="e">
        <f t="shared" si="156"/>
        <v>#REF!</v>
      </c>
      <c r="BP346" s="36" t="e">
        <f t="shared" si="157"/>
        <v>#REF!</v>
      </c>
      <c r="BQ346" s="36" t="e">
        <f t="shared" si="158"/>
        <v>#REF!</v>
      </c>
      <c r="BR346" s="36" t="e">
        <f t="shared" si="159"/>
        <v>#REF!</v>
      </c>
      <c r="BS346" s="36" t="e">
        <f t="shared" si="160"/>
        <v>#REF!</v>
      </c>
      <c r="BT346" s="36" t="e">
        <f t="shared" si="161"/>
        <v>#REF!</v>
      </c>
      <c r="BU346" s="36" t="e">
        <f t="shared" si="162"/>
        <v>#REF!</v>
      </c>
      <c r="BV346" s="36" t="e">
        <f t="shared" si="163"/>
        <v>#REF!</v>
      </c>
      <c r="BW346" s="36" t="e">
        <f t="shared" si="164"/>
        <v>#REF!</v>
      </c>
      <c r="BX346" s="36" t="e">
        <f t="shared" si="165"/>
        <v>#REF!</v>
      </c>
    </row>
    <row r="347" spans="1:76" s="36" customFormat="1" ht="13.95" customHeight="1" thickBot="1">
      <c r="A347" s="146" t="s">
        <v>1451</v>
      </c>
      <c r="B347" s="147">
        <v>10</v>
      </c>
      <c r="C347" s="148" t="s">
        <v>91</v>
      </c>
      <c r="D347" s="149" t="s">
        <v>111</v>
      </c>
      <c r="E347" s="149"/>
      <c r="F347" s="150"/>
      <c r="G347" s="150"/>
      <c r="H347" s="150"/>
      <c r="I347" s="150">
        <v>10</v>
      </c>
      <c r="J347" s="150"/>
      <c r="K347" s="150"/>
      <c r="L347" s="150"/>
      <c r="M347" s="65" t="e">
        <f>#REF!</f>
        <v>#REF!</v>
      </c>
      <c r="N347" s="65" t="e">
        <f>#REF!</f>
        <v>#REF!</v>
      </c>
      <c r="O347" s="65" t="e">
        <f>#REF!</f>
        <v>#REF!</v>
      </c>
      <c r="P347" s="65" t="e">
        <f>#REF!</f>
        <v>#REF!</v>
      </c>
      <c r="Q347" s="65" t="e">
        <f>#REF!</f>
        <v>#REF!</v>
      </c>
      <c r="R347" s="65" t="e">
        <f>#REF!</f>
        <v>#REF!</v>
      </c>
      <c r="S347" s="65" t="e">
        <f>#REF!</f>
        <v>#REF!</v>
      </c>
      <c r="T347" s="65" t="e">
        <f>#REF!</f>
        <v>#REF!</v>
      </c>
      <c r="U347" s="65" t="e">
        <f>#REF!</f>
        <v>#REF!</v>
      </c>
      <c r="V347" s="65" t="e">
        <f>#REF!</f>
        <v>#REF!</v>
      </c>
      <c r="W347" s="65" t="e">
        <f>#REF!</f>
        <v>#REF!</v>
      </c>
      <c r="X347" s="65" t="e">
        <f>#REF!</f>
        <v>#REF!</v>
      </c>
      <c r="Y347" s="65" t="e">
        <f>#REF!</f>
        <v>#REF!</v>
      </c>
      <c r="Z347" s="65" t="e">
        <f>#REF!</f>
        <v>#REF!</v>
      </c>
      <c r="AA347" s="65" t="e">
        <f>#REF!</f>
        <v>#REF!</v>
      </c>
      <c r="AB347" s="65" t="e">
        <f>#REF!</f>
        <v>#REF!</v>
      </c>
      <c r="AC347" s="167">
        <v>105</v>
      </c>
      <c r="AD347" s="171" t="e">
        <f t="shared" si="169"/>
        <v>#REF!</v>
      </c>
      <c r="AE347" s="151">
        <v>9</v>
      </c>
      <c r="AF347" s="152">
        <v>9.6999999999999993</v>
      </c>
      <c r="AG347" s="153" t="e">
        <f t="shared" si="170"/>
        <v>#REF!</v>
      </c>
      <c r="AH347" s="36" t="e">
        <f t="shared" si="171"/>
        <v>#REF!</v>
      </c>
      <c r="AI347" s="36">
        <f>VLOOKUP(A347,'base vis'!C:I,7,0)</f>
        <v>0</v>
      </c>
      <c r="AJ347" s="36">
        <f>VLOOKUP($A347,'base vis'!C:J,8,0)</f>
        <v>0</v>
      </c>
      <c r="AK347" s="36">
        <f>VLOOKUP($A347,'base vis'!C:K,9,0)</f>
        <v>3</v>
      </c>
      <c r="AL347" s="36">
        <f>VLOOKUP($A347,'base vis'!C:L,10,0)</f>
        <v>7</v>
      </c>
      <c r="AM347" s="36">
        <f>VLOOKUP($A347,'base vis'!C:M,11,0)</f>
        <v>0</v>
      </c>
      <c r="AN347" s="36">
        <f>VLOOKUP($A347,'base vis'!C:N,12,0)</f>
        <v>0</v>
      </c>
      <c r="AO347" s="36">
        <f>VLOOKUP($A347,'base vis'!C:O,13,0)</f>
        <v>0</v>
      </c>
      <c r="AP347" s="36">
        <f>VLOOKUP($A347,'base vis'!C:P,14,0)</f>
        <v>0</v>
      </c>
      <c r="AQ347" s="36">
        <f>VLOOKUP($A347,'base vis'!C:Q,15,0)</f>
        <v>0</v>
      </c>
      <c r="AR347" s="36">
        <f>VLOOKUP($A347,'base vis'!C:R,16,0)</f>
        <v>0</v>
      </c>
      <c r="AS347" s="36">
        <f>VLOOKUP($A347,'base vis'!C:S,17,0)</f>
        <v>0</v>
      </c>
      <c r="AT347" s="36">
        <f>VLOOKUP($A347,'base vis'!C:T,18,0)</f>
        <v>0</v>
      </c>
      <c r="AU347" s="36">
        <f>VLOOKUP($A347,'base vis'!C:U,19,0)</f>
        <v>0</v>
      </c>
      <c r="AV347" s="36">
        <f>VLOOKUP($A347,'base vis'!C:V,20,0)</f>
        <v>0</v>
      </c>
      <c r="AW347" s="36">
        <f>VLOOKUP($A347,'base vis'!C:W,21,0)</f>
        <v>0</v>
      </c>
      <c r="AX347" s="36">
        <f>VLOOKUP($A347,'base vis'!C:X,22,0)</f>
        <v>0</v>
      </c>
      <c r="AY347" s="36">
        <f>VLOOKUP($A347,'base vis'!C:Y,23,0)</f>
        <v>0</v>
      </c>
      <c r="AZ347" s="36">
        <f>VLOOKUP($A347,'base vis'!C:E,3,0)</f>
        <v>3</v>
      </c>
      <c r="BA347" s="36">
        <f>VLOOKUP($A347,'base vis'!C:F,4,0)</f>
        <v>7</v>
      </c>
      <c r="BB347" s="36">
        <f>VLOOKUP($A347,'base vis'!C:G,5,0)</f>
        <v>0</v>
      </c>
      <c r="BC347" s="36">
        <f>VLOOKUP($A347,'base vis'!C:H,6,0)</f>
        <v>0</v>
      </c>
      <c r="BD347" s="36" t="e">
        <f t="shared" ref="BD347" si="172">IF($AH347&gt;0,$AH347*AI347,0)</f>
        <v>#REF!</v>
      </c>
      <c r="BE347" s="36" t="e">
        <f t="shared" si="146"/>
        <v>#REF!</v>
      </c>
      <c r="BF347" s="36" t="e">
        <f t="shared" si="147"/>
        <v>#REF!</v>
      </c>
      <c r="BG347" s="36" t="e">
        <f t="shared" si="148"/>
        <v>#REF!</v>
      </c>
      <c r="BH347" s="36" t="e">
        <f t="shared" si="149"/>
        <v>#REF!</v>
      </c>
      <c r="BI347" s="36" t="e">
        <f t="shared" si="150"/>
        <v>#REF!</v>
      </c>
      <c r="BJ347" s="36" t="e">
        <f t="shared" si="151"/>
        <v>#REF!</v>
      </c>
      <c r="BK347" s="36" t="e">
        <f t="shared" si="152"/>
        <v>#REF!</v>
      </c>
      <c r="BL347" s="36" t="e">
        <f t="shared" si="153"/>
        <v>#REF!</v>
      </c>
      <c r="BM347" s="36" t="e">
        <f t="shared" si="154"/>
        <v>#REF!</v>
      </c>
      <c r="BN347" s="36" t="e">
        <f t="shared" si="155"/>
        <v>#REF!</v>
      </c>
      <c r="BO347" s="36" t="e">
        <f t="shared" si="156"/>
        <v>#REF!</v>
      </c>
      <c r="BP347" s="36" t="e">
        <f t="shared" si="157"/>
        <v>#REF!</v>
      </c>
      <c r="BQ347" s="36" t="e">
        <f t="shared" si="158"/>
        <v>#REF!</v>
      </c>
      <c r="BR347" s="36" t="e">
        <f t="shared" si="159"/>
        <v>#REF!</v>
      </c>
      <c r="BS347" s="36" t="e">
        <f t="shared" si="160"/>
        <v>#REF!</v>
      </c>
      <c r="BT347" s="36" t="e">
        <f t="shared" si="161"/>
        <v>#REF!</v>
      </c>
      <c r="BU347" s="36" t="e">
        <f t="shared" si="162"/>
        <v>#REF!</v>
      </c>
      <c r="BV347" s="36" t="e">
        <f t="shared" si="163"/>
        <v>#REF!</v>
      </c>
      <c r="BW347" s="36" t="e">
        <f t="shared" si="164"/>
        <v>#REF!</v>
      </c>
      <c r="BX347" s="36" t="e">
        <f t="shared" si="165"/>
        <v>#REF!</v>
      </c>
    </row>
    <row r="348" spans="1:76" ht="33" customHeight="1" thickBo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U348" s="36"/>
      <c r="V348" s="36"/>
      <c r="W348" s="36"/>
      <c r="X348" s="36"/>
      <c r="Y348" s="36"/>
      <c r="Z348" s="36"/>
      <c r="AA348" s="36"/>
      <c r="AB348" s="36"/>
      <c r="AC348" s="154" t="s">
        <v>275</v>
      </c>
      <c r="AD348" s="168" t="e">
        <f>SUM(AD120:AD215)+SUM(AD221:AD230)+SUM(AD231:AD259)+SUM(AD261:AD279)+SUM(AD283:AD302)+SUM(AD304:AD332)+SUM(AD333:AD347)+AD112+AD113+AD116+AD117+AD118</f>
        <v>#REF!</v>
      </c>
      <c r="AE348" s="36"/>
      <c r="AF348" s="36"/>
      <c r="AG348" s="136" t="e">
        <f>SUM(AG120:AG215)+SUM(AG221:AG230)+SUM(AG232:AG259)+SUM(AG261:AG279)+SUM(AG283:AG302)+SUM(AG304:AG332)+SUM(AG334:AG340)+SUM(AG342:AG347)+AG118+AG117+AG116+AG113+AG112</f>
        <v>#REF!</v>
      </c>
      <c r="AH348" s="99"/>
      <c r="BD348" s="172" t="s">
        <v>26</v>
      </c>
      <c r="BE348" s="172" t="s">
        <v>27</v>
      </c>
      <c r="BF348" s="172" t="s">
        <v>28</v>
      </c>
      <c r="BG348" s="172" t="s">
        <v>29</v>
      </c>
      <c r="BH348" s="172" t="s">
        <v>30</v>
      </c>
      <c r="BI348" s="172" t="s">
        <v>31</v>
      </c>
      <c r="BJ348" s="172" t="s">
        <v>32</v>
      </c>
      <c r="BK348" s="172" t="s">
        <v>33</v>
      </c>
      <c r="BL348" s="172" t="s">
        <v>34</v>
      </c>
      <c r="BM348" s="172" t="s">
        <v>35</v>
      </c>
      <c r="BN348" s="172" t="s">
        <v>36</v>
      </c>
      <c r="BO348" s="172" t="s">
        <v>37</v>
      </c>
      <c r="BP348" s="172" t="s">
        <v>38</v>
      </c>
      <c r="BQ348" s="172" t="s">
        <v>39</v>
      </c>
      <c r="BR348" s="172" t="s">
        <v>40</v>
      </c>
      <c r="BS348" s="172" t="s">
        <v>41</v>
      </c>
      <c r="BT348" s="172" t="s">
        <v>398</v>
      </c>
      <c r="BU348" s="172" t="s">
        <v>392</v>
      </c>
      <c r="BV348" s="172" t="s">
        <v>393</v>
      </c>
      <c r="BW348" s="172" t="s">
        <v>394</v>
      </c>
      <c r="BX348" s="172" t="s">
        <v>395</v>
      </c>
    </row>
    <row r="349" spans="1:76" ht="13.5" customHeight="1" thickBo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U349" s="36"/>
      <c r="V349" s="36"/>
      <c r="W349" s="36"/>
      <c r="X349" s="36"/>
      <c r="Y349" s="36"/>
      <c r="Z349" s="36"/>
      <c r="AA349" s="36"/>
      <c r="AB349" s="36"/>
      <c r="AC349" s="156" t="s">
        <v>276</v>
      </c>
      <c r="AD349" s="157" t="e">
        <f>AD282+AD281+AD119+AD115+AD114+AD111+AD110+AD109+AD108+AD107</f>
        <v>#REF!</v>
      </c>
      <c r="AE349" s="36"/>
      <c r="AF349" s="36"/>
      <c r="AG349" s="98" t="e">
        <f>AG282+AG281+AG119+AG115+AG114+AG111+AG110+AG109+AG108+AG107</f>
        <v>#REF!</v>
      </c>
      <c r="AH349" s="99"/>
      <c r="BD349" t="e">
        <f t="shared" ref="BD349:BX349" si="173">SUM(BD31:BD347)</f>
        <v>#REF!</v>
      </c>
      <c r="BE349" t="e">
        <f t="shared" si="173"/>
        <v>#REF!</v>
      </c>
      <c r="BF349" t="e">
        <f t="shared" si="173"/>
        <v>#REF!</v>
      </c>
      <c r="BG349" t="e">
        <f t="shared" si="173"/>
        <v>#REF!</v>
      </c>
      <c r="BH349" t="e">
        <f t="shared" si="173"/>
        <v>#REF!</v>
      </c>
      <c r="BI349" t="e">
        <f t="shared" si="173"/>
        <v>#REF!</v>
      </c>
      <c r="BJ349" t="e">
        <f t="shared" si="173"/>
        <v>#REF!</v>
      </c>
      <c r="BK349" t="e">
        <f t="shared" si="173"/>
        <v>#REF!</v>
      </c>
      <c r="BL349" t="e">
        <f t="shared" si="173"/>
        <v>#REF!</v>
      </c>
      <c r="BM349" t="e">
        <f t="shared" si="173"/>
        <v>#REF!</v>
      </c>
      <c r="BN349" t="e">
        <f t="shared" si="173"/>
        <v>#REF!</v>
      </c>
      <c r="BO349" t="e">
        <f t="shared" si="173"/>
        <v>#REF!</v>
      </c>
      <c r="BP349" t="e">
        <f t="shared" si="173"/>
        <v>#REF!</v>
      </c>
      <c r="BQ349" t="e">
        <f t="shared" si="173"/>
        <v>#REF!</v>
      </c>
      <c r="BR349" t="e">
        <f t="shared" si="173"/>
        <v>#REF!</v>
      </c>
      <c r="BS349" t="e">
        <f t="shared" si="173"/>
        <v>#REF!</v>
      </c>
      <c r="BT349" t="e">
        <f t="shared" si="173"/>
        <v>#REF!</v>
      </c>
      <c r="BU349" t="e">
        <f t="shared" si="173"/>
        <v>#REF!</v>
      </c>
      <c r="BV349" t="e">
        <f t="shared" si="173"/>
        <v>#REF!</v>
      </c>
      <c r="BW349" t="e">
        <f t="shared" si="173"/>
        <v>#REF!</v>
      </c>
      <c r="BX349" t="e">
        <f t="shared" si="173"/>
        <v>#REF!</v>
      </c>
    </row>
    <row r="350" spans="1:76" ht="13.5" customHeight="1" thickBo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U350" s="36"/>
      <c r="V350" s="36"/>
      <c r="W350" s="36"/>
      <c r="X350" s="36"/>
      <c r="Y350" s="36"/>
      <c r="Z350" s="36"/>
      <c r="AA350" s="36"/>
      <c r="AB350" s="36"/>
      <c r="AC350" s="158" t="s">
        <v>243</v>
      </c>
      <c r="AD350" s="157">
        <f>SUM(AB5:AB28)</f>
        <v>0</v>
      </c>
      <c r="AE350" s="36"/>
      <c r="AF350" s="36"/>
      <c r="AG350" s="98">
        <f>SUM(AE5:AE28)</f>
        <v>0</v>
      </c>
      <c r="AH350" s="99"/>
    </row>
    <row r="351" spans="1:76" ht="13.5" customHeight="1" thickBo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U351" s="36"/>
      <c r="V351" s="36"/>
      <c r="W351" s="36"/>
      <c r="X351" s="36"/>
      <c r="Y351" s="36"/>
      <c r="Z351" s="36"/>
      <c r="AA351" s="36"/>
      <c r="AB351" s="36"/>
      <c r="AC351" s="158" t="s">
        <v>244</v>
      </c>
      <c r="AD351" s="157" t="e">
        <f>SUM(AB63:AB75)+SUM(AB81:AB82)+SUM(AB90:AB91)+AB77+AB79+AB84+AB86+AB88+AB93+AB95+AB97+AB99+AB101+AB103</f>
        <v>#REF!</v>
      </c>
      <c r="AE351" s="36"/>
      <c r="AF351" s="36"/>
      <c r="AG351" s="97" t="e">
        <f>SUM(AE63:AE75)+SUM(AE81:AE82)+SUM(AE90:AE91)+AE77+AE79+AE84+AE86+AE88+AE93+AE95+AE97+AE99+AE101+AE103</f>
        <v>#REF!</v>
      </c>
      <c r="AH351" s="99"/>
    </row>
    <row r="352" spans="1:76" ht="13.5" customHeight="1" thickBo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U352" s="36"/>
      <c r="V352" s="36"/>
      <c r="W352" s="36"/>
      <c r="X352" s="36"/>
      <c r="Y352" s="36"/>
      <c r="Z352" s="36"/>
      <c r="AA352" s="36"/>
      <c r="AB352" s="36"/>
      <c r="AC352" s="158" t="s">
        <v>245</v>
      </c>
      <c r="AD352" s="157" t="e">
        <f>AB76+AB78+AB80+AB83+AB85+AB87+AB89+AB92+AB94+AB96+AB98+AB100+AB102+AB104</f>
        <v>#REF!</v>
      </c>
      <c r="AE352" s="36"/>
      <c r="AF352" s="36"/>
      <c r="AG352" s="97" t="e">
        <f>AE76+AE78+AE80+AE83+AE85+AE87+AE89+AE92+AE94+AE96+AE98+AE100+AE102+AE104</f>
        <v>#REF!</v>
      </c>
      <c r="AH352" s="99"/>
    </row>
    <row r="353" spans="1:34" ht="13.5" customHeight="1" thickBo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U353" s="36"/>
      <c r="V353" s="36"/>
      <c r="W353" s="36"/>
      <c r="X353" s="36"/>
      <c r="Y353" s="36"/>
      <c r="Z353" s="36"/>
      <c r="AA353" s="36"/>
      <c r="AB353" s="36"/>
      <c r="AC353" s="158" t="s">
        <v>246</v>
      </c>
      <c r="AD353" s="157" t="e">
        <f>SUM(AD32:AD59)</f>
        <v>#REF!</v>
      </c>
      <c r="AE353" s="36"/>
      <c r="AF353" s="36"/>
      <c r="AG353" s="97" t="e">
        <f>SUM(AG32:AG59)</f>
        <v>#REF!</v>
      </c>
      <c r="AH353" s="99"/>
    </row>
    <row r="354" spans="1:34" ht="13.5" customHeight="1" thickBo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U354" s="36"/>
      <c r="V354" s="36"/>
      <c r="W354" s="36"/>
      <c r="X354" s="36"/>
      <c r="Y354" s="36"/>
      <c r="Z354" s="36"/>
      <c r="AA354" s="36"/>
      <c r="AB354" s="36"/>
      <c r="AC354" s="159" t="s">
        <v>247</v>
      </c>
      <c r="AD354" s="160" t="e">
        <f>AD218</f>
        <v>#REF!</v>
      </c>
      <c r="AE354" s="36"/>
      <c r="AF354" s="36"/>
      <c r="AG354" s="99"/>
      <c r="AH354" s="99"/>
    </row>
    <row r="355" spans="1:34" ht="13.5" customHeight="1" thickBo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U355" s="36"/>
      <c r="V355" s="36"/>
      <c r="W355" s="36"/>
      <c r="X355" s="36"/>
      <c r="Y355" s="36"/>
      <c r="Z355" s="36"/>
      <c r="AA355" s="36"/>
      <c r="AB355" s="36"/>
      <c r="AC355" s="100"/>
      <c r="AD355" s="100"/>
      <c r="AE355" s="36"/>
      <c r="AF355" s="36"/>
      <c r="AG355" s="36"/>
      <c r="AH355" s="36"/>
    </row>
    <row r="356" spans="1:34" ht="13.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U356" s="36"/>
      <c r="V356" s="36"/>
      <c r="W356" s="36"/>
      <c r="X356" s="36"/>
      <c r="Y356" s="36"/>
      <c r="Z356" s="36"/>
      <c r="AA356" s="36"/>
      <c r="AB356" s="36"/>
      <c r="AC356" s="154" t="s">
        <v>248</v>
      </c>
      <c r="AD356" s="161"/>
      <c r="AE356" s="36"/>
      <c r="AF356" s="36"/>
      <c r="AG356" s="36"/>
      <c r="AH356" s="36"/>
    </row>
    <row r="357" spans="1:34" ht="13.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U357" s="36"/>
      <c r="V357" s="36"/>
      <c r="W357" s="36"/>
      <c r="X357" s="36"/>
      <c r="Y357" s="36"/>
      <c r="Z357" s="36"/>
      <c r="AA357" s="36"/>
      <c r="AB357" s="36"/>
      <c r="AC357" s="156" t="s">
        <v>277</v>
      </c>
      <c r="AD357" s="162"/>
      <c r="AE357" s="36"/>
      <c r="AF357" s="36"/>
      <c r="AG357" s="36"/>
      <c r="AH357" s="36"/>
    </row>
    <row r="358" spans="1:34" ht="13.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U358" s="36"/>
      <c r="V358" s="36"/>
      <c r="W358" s="36"/>
      <c r="X358" s="36"/>
      <c r="Y358" s="36"/>
      <c r="Z358" s="36"/>
      <c r="AA358" s="36"/>
      <c r="AB358" s="36"/>
      <c r="AC358" s="158" t="s">
        <v>249</v>
      </c>
      <c r="AD358" s="162"/>
      <c r="AE358" s="36"/>
      <c r="AF358" s="36"/>
      <c r="AG358" s="36"/>
      <c r="AH358" s="36"/>
    </row>
    <row r="359" spans="1:34" ht="13.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U359" s="36"/>
      <c r="V359" s="36"/>
      <c r="W359" s="36"/>
      <c r="X359" s="36"/>
      <c r="Y359" s="36"/>
      <c r="Z359" s="36"/>
      <c r="AA359" s="36"/>
      <c r="AB359" s="36"/>
      <c r="AC359" s="158" t="s">
        <v>280</v>
      </c>
      <c r="AD359" s="162"/>
      <c r="AE359" s="36"/>
      <c r="AF359" s="36"/>
      <c r="AG359" s="36"/>
      <c r="AH359" s="36"/>
    </row>
    <row r="360" spans="1:34" ht="13.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U360" s="36"/>
      <c r="V360" s="36"/>
      <c r="W360" s="36"/>
      <c r="X360" s="36"/>
      <c r="Y360" s="36"/>
      <c r="Z360" s="36"/>
      <c r="AA360" s="36"/>
      <c r="AB360" s="36"/>
      <c r="AC360" s="158" t="s">
        <v>281</v>
      </c>
      <c r="AD360" s="162"/>
      <c r="AE360" s="36"/>
      <c r="AF360" s="36"/>
      <c r="AG360" s="36"/>
      <c r="AH360" s="36"/>
    </row>
    <row r="361" spans="1:34" ht="13.5" customHeight="1">
      <c r="O361" s="36"/>
      <c r="R361" s="36"/>
      <c r="AA361"/>
      <c r="AB361"/>
      <c r="AC361" s="158" t="s">
        <v>250</v>
      </c>
      <c r="AD361" s="163"/>
    </row>
    <row r="362" spans="1:34" ht="13.5" customHeight="1" thickBot="1">
      <c r="O362" s="36"/>
      <c r="R362" s="36"/>
      <c r="AA362"/>
      <c r="AB362"/>
      <c r="AC362" s="159" t="s">
        <v>282</v>
      </c>
      <c r="AD362" s="164"/>
    </row>
    <row r="363" spans="1:34" ht="13.5" customHeight="1" thickBot="1">
      <c r="AA363"/>
      <c r="AB363"/>
      <c r="AC363" s="1"/>
      <c r="AD363" s="1"/>
    </row>
    <row r="364" spans="1:34" ht="13.5" customHeight="1">
      <c r="AA364"/>
      <c r="AB364"/>
      <c r="AC364" s="154" t="s">
        <v>279</v>
      </c>
      <c r="AD364" s="155" t="e">
        <f t="shared" ref="AD364:AD370" si="174">AD348-(AD348*AD356/100)</f>
        <v>#REF!</v>
      </c>
    </row>
    <row r="365" spans="1:34" ht="13.5" customHeight="1">
      <c r="AA365"/>
      <c r="AB365"/>
      <c r="AC365" s="156" t="s">
        <v>278</v>
      </c>
      <c r="AD365" s="157" t="e">
        <f t="shared" si="174"/>
        <v>#REF!</v>
      </c>
    </row>
    <row r="366" spans="1:34" ht="13.5" customHeight="1">
      <c r="AA366"/>
      <c r="AB366"/>
      <c r="AC366" s="158" t="s">
        <v>251</v>
      </c>
      <c r="AD366" s="157">
        <f t="shared" si="174"/>
        <v>0</v>
      </c>
    </row>
    <row r="367" spans="1:34" ht="13.5" customHeight="1">
      <c r="AA367"/>
      <c r="AB367"/>
      <c r="AC367" s="156" t="s">
        <v>283</v>
      </c>
      <c r="AD367" s="157" t="e">
        <f t="shared" si="174"/>
        <v>#REF!</v>
      </c>
    </row>
    <row r="368" spans="1:34" ht="13.5" customHeight="1">
      <c r="AA368"/>
      <c r="AB368"/>
      <c r="AC368" s="156" t="s">
        <v>284</v>
      </c>
      <c r="AD368" s="157" t="e">
        <f t="shared" si="174"/>
        <v>#REF!</v>
      </c>
    </row>
    <row r="369" spans="27:30" ht="13.5" customHeight="1">
      <c r="AA369"/>
      <c r="AB369"/>
      <c r="AC369" s="158" t="s">
        <v>252</v>
      </c>
      <c r="AD369" s="157" t="e">
        <f t="shared" si="174"/>
        <v>#REF!</v>
      </c>
    </row>
    <row r="370" spans="27:30" ht="31.8" thickBot="1">
      <c r="AA370"/>
      <c r="AB370"/>
      <c r="AC370" s="159" t="s">
        <v>285</v>
      </c>
      <c r="AD370" s="160" t="e">
        <f t="shared" si="174"/>
        <v>#REF!</v>
      </c>
    </row>
  </sheetData>
  <sheetProtection password="8C72" sheet="1" formatCells="0" formatColumns="0" formatRows="0" insertColumns="0" insertRows="0" insertHyperlinks="0" deleteColumns="0" deleteRows="0" autoFilter="0" pivotTables="0"/>
  <mergeCells count="9">
    <mergeCell ref="BC105:BW105"/>
    <mergeCell ref="BD28:BX29"/>
    <mergeCell ref="A2:P2"/>
    <mergeCell ref="Q2:Z2"/>
    <mergeCell ref="A4:L4"/>
    <mergeCell ref="M4:U4"/>
    <mergeCell ref="A61:L61"/>
    <mergeCell ref="M61:V61"/>
    <mergeCell ref="BD60:BX60"/>
  </mergeCells>
  <pageMargins left="0.19652777777777777" right="0.19652777777777777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07"/>
  <sheetViews>
    <sheetView topLeftCell="A268" workbookViewId="0">
      <selection activeCell="H301" sqref="H301"/>
    </sheetView>
  </sheetViews>
  <sheetFormatPr baseColWidth="10" defaultRowHeight="13.2"/>
  <cols>
    <col min="3" max="3" width="16.77734375" customWidth="1"/>
  </cols>
  <sheetData>
    <row r="1" spans="1:25">
      <c r="A1" s="179" t="s">
        <v>418</v>
      </c>
      <c r="B1" s="179" t="s">
        <v>419</v>
      </c>
      <c r="C1" s="179" t="s">
        <v>420</v>
      </c>
      <c r="D1" s="179" t="s">
        <v>421</v>
      </c>
      <c r="E1" s="179" t="s">
        <v>422</v>
      </c>
      <c r="F1" s="179" t="s">
        <v>423</v>
      </c>
      <c r="G1" s="179" t="s">
        <v>424</v>
      </c>
      <c r="H1" s="179" t="s">
        <v>425</v>
      </c>
      <c r="I1" s="179" t="s">
        <v>426</v>
      </c>
      <c r="J1" s="179" t="s">
        <v>427</v>
      </c>
      <c r="K1" s="179" t="s">
        <v>428</v>
      </c>
      <c r="L1" s="179" t="s">
        <v>429</v>
      </c>
      <c r="M1" s="179" t="s">
        <v>430</v>
      </c>
      <c r="N1" s="179" t="s">
        <v>431</v>
      </c>
      <c r="O1" s="179" t="s">
        <v>432</v>
      </c>
      <c r="P1" s="179" t="s">
        <v>433</v>
      </c>
      <c r="Q1" s="179" t="s">
        <v>434</v>
      </c>
      <c r="R1" s="179" t="s">
        <v>435</v>
      </c>
      <c r="S1" s="179" t="s">
        <v>436</v>
      </c>
      <c r="T1" s="179" t="s">
        <v>437</v>
      </c>
      <c r="U1" s="179" t="s">
        <v>438</v>
      </c>
      <c r="V1" s="179" t="s">
        <v>439</v>
      </c>
      <c r="W1" s="179" t="s">
        <v>440</v>
      </c>
      <c r="X1" s="179" t="s">
        <v>441</v>
      </c>
      <c r="Y1" s="179" t="s">
        <v>442</v>
      </c>
    </row>
    <row r="2" spans="1:25">
      <c r="A2" s="180" t="s">
        <v>443</v>
      </c>
      <c r="B2" s="180" t="s">
        <v>444</v>
      </c>
      <c r="C2" s="180" t="s">
        <v>1445</v>
      </c>
      <c r="D2" s="181">
        <v>5</v>
      </c>
      <c r="E2" s="181">
        <v>3</v>
      </c>
      <c r="F2" s="181">
        <v>2</v>
      </c>
      <c r="G2" s="181">
        <v>0</v>
      </c>
      <c r="H2" s="181">
        <v>0</v>
      </c>
      <c r="I2" s="181">
        <v>0</v>
      </c>
      <c r="J2" s="181">
        <v>0</v>
      </c>
      <c r="K2" s="181">
        <v>0</v>
      </c>
      <c r="L2" s="181">
        <v>2</v>
      </c>
      <c r="M2" s="181">
        <v>3</v>
      </c>
      <c r="N2" s="181">
        <v>0</v>
      </c>
      <c r="O2" s="181">
        <v>0</v>
      </c>
      <c r="P2" s="181">
        <v>0</v>
      </c>
      <c r="Q2" s="181">
        <v>0</v>
      </c>
      <c r="R2" s="181">
        <v>0</v>
      </c>
      <c r="S2" s="181">
        <v>0</v>
      </c>
      <c r="T2" s="181">
        <v>0</v>
      </c>
      <c r="U2" s="181">
        <v>0</v>
      </c>
      <c r="V2" s="181">
        <v>0</v>
      </c>
      <c r="W2" s="181">
        <v>0</v>
      </c>
      <c r="X2" s="181">
        <v>0</v>
      </c>
      <c r="Y2" s="181">
        <v>0</v>
      </c>
    </row>
    <row r="3" spans="1:25">
      <c r="A3" s="180" t="s">
        <v>445</v>
      </c>
      <c r="B3" s="180" t="s">
        <v>446</v>
      </c>
      <c r="C3" s="180" t="s">
        <v>1446</v>
      </c>
      <c r="D3" s="181">
        <v>5</v>
      </c>
      <c r="E3" s="181">
        <v>5</v>
      </c>
      <c r="F3" s="181">
        <v>0</v>
      </c>
      <c r="G3" s="181">
        <v>0</v>
      </c>
      <c r="H3" s="181">
        <v>0</v>
      </c>
      <c r="I3" s="181">
        <v>0</v>
      </c>
      <c r="J3" s="181">
        <v>0</v>
      </c>
      <c r="K3" s="181">
        <v>0</v>
      </c>
      <c r="L3" s="181">
        <v>1</v>
      </c>
      <c r="M3" s="181">
        <v>1</v>
      </c>
      <c r="N3" s="181">
        <v>2</v>
      </c>
      <c r="O3" s="181">
        <v>0</v>
      </c>
      <c r="P3" s="181">
        <v>1</v>
      </c>
      <c r="Q3" s="181">
        <v>0</v>
      </c>
      <c r="R3" s="181">
        <v>0</v>
      </c>
      <c r="S3" s="181">
        <v>0</v>
      </c>
      <c r="T3" s="181">
        <v>0</v>
      </c>
      <c r="U3" s="181">
        <v>0</v>
      </c>
      <c r="V3" s="181">
        <v>0</v>
      </c>
      <c r="W3" s="181">
        <v>0</v>
      </c>
      <c r="X3" s="181">
        <v>0</v>
      </c>
      <c r="Y3" s="181">
        <v>0</v>
      </c>
    </row>
    <row r="4" spans="1:25">
      <c r="A4" s="180" t="s">
        <v>447</v>
      </c>
      <c r="B4" s="180" t="s">
        <v>448</v>
      </c>
      <c r="C4" s="180" t="s">
        <v>449</v>
      </c>
      <c r="D4" s="181">
        <v>10</v>
      </c>
      <c r="E4" s="181">
        <v>0</v>
      </c>
      <c r="F4" s="181">
        <v>10</v>
      </c>
      <c r="G4" s="181">
        <v>0</v>
      </c>
      <c r="H4" s="181">
        <v>0</v>
      </c>
      <c r="I4" s="181">
        <v>0</v>
      </c>
      <c r="J4" s="181">
        <v>0</v>
      </c>
      <c r="K4" s="181">
        <v>9</v>
      </c>
      <c r="L4" s="181">
        <v>1</v>
      </c>
      <c r="M4" s="181">
        <v>0</v>
      </c>
      <c r="N4" s="181">
        <v>0</v>
      </c>
      <c r="O4" s="181">
        <v>0</v>
      </c>
      <c r="P4" s="181">
        <v>0</v>
      </c>
      <c r="Q4" s="181">
        <v>0</v>
      </c>
      <c r="R4" s="181">
        <v>0</v>
      </c>
      <c r="S4" s="181">
        <v>0</v>
      </c>
      <c r="T4" s="181">
        <v>0</v>
      </c>
      <c r="U4" s="181">
        <v>0</v>
      </c>
      <c r="V4" s="181">
        <v>0</v>
      </c>
      <c r="W4" s="181">
        <v>0</v>
      </c>
      <c r="X4" s="181">
        <v>0</v>
      </c>
      <c r="Y4" s="181">
        <v>0</v>
      </c>
    </row>
    <row r="5" spans="1:25">
      <c r="A5" s="180" t="s">
        <v>450</v>
      </c>
      <c r="B5" s="180" t="s">
        <v>451</v>
      </c>
      <c r="C5" s="180" t="s">
        <v>452</v>
      </c>
      <c r="D5" s="181">
        <v>8</v>
      </c>
      <c r="E5" s="181">
        <v>8</v>
      </c>
      <c r="F5" s="181">
        <v>0</v>
      </c>
      <c r="G5" s="181">
        <v>0</v>
      </c>
      <c r="H5" s="181">
        <v>0</v>
      </c>
      <c r="I5" s="181">
        <v>0</v>
      </c>
      <c r="J5" s="181">
        <v>0</v>
      </c>
      <c r="K5" s="181">
        <v>8</v>
      </c>
      <c r="L5" s="181">
        <v>0</v>
      </c>
      <c r="M5" s="181">
        <v>0</v>
      </c>
      <c r="N5" s="181">
        <v>0</v>
      </c>
      <c r="O5" s="181">
        <v>0</v>
      </c>
      <c r="P5" s="181">
        <v>0</v>
      </c>
      <c r="Q5" s="181">
        <v>0</v>
      </c>
      <c r="R5" s="181">
        <v>0</v>
      </c>
      <c r="S5" s="181">
        <v>0</v>
      </c>
      <c r="T5" s="181">
        <v>0</v>
      </c>
      <c r="U5" s="181">
        <v>0</v>
      </c>
      <c r="V5" s="181">
        <v>0</v>
      </c>
      <c r="W5" s="181">
        <v>0</v>
      </c>
      <c r="X5" s="181">
        <v>0</v>
      </c>
      <c r="Y5" s="181">
        <v>0</v>
      </c>
    </row>
    <row r="6" spans="1:25">
      <c r="A6" s="180" t="s">
        <v>453</v>
      </c>
      <c r="B6" s="180" t="s">
        <v>454</v>
      </c>
      <c r="C6" s="180" t="s">
        <v>455</v>
      </c>
      <c r="D6" s="181">
        <v>1</v>
      </c>
      <c r="E6" s="181">
        <v>0</v>
      </c>
      <c r="F6" s="181">
        <v>5</v>
      </c>
      <c r="G6" s="181">
        <v>0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1">
        <v>0</v>
      </c>
      <c r="O6" s="181">
        <v>0</v>
      </c>
      <c r="P6" s="181">
        <v>0</v>
      </c>
      <c r="Q6" s="181">
        <v>0</v>
      </c>
      <c r="R6" s="181">
        <v>0</v>
      </c>
      <c r="S6" s="181">
        <v>0</v>
      </c>
      <c r="T6" s="181">
        <v>0</v>
      </c>
      <c r="U6" s="181">
        <v>0</v>
      </c>
      <c r="V6" s="181">
        <v>0</v>
      </c>
      <c r="W6" s="181">
        <v>0</v>
      </c>
      <c r="X6" s="181">
        <v>0</v>
      </c>
      <c r="Y6" s="181">
        <v>0</v>
      </c>
    </row>
    <row r="7" spans="1:25">
      <c r="A7" s="180" t="s">
        <v>456</v>
      </c>
      <c r="B7" s="180" t="s">
        <v>457</v>
      </c>
      <c r="C7" s="180" t="s">
        <v>458</v>
      </c>
      <c r="D7" s="181">
        <v>2</v>
      </c>
      <c r="E7" s="181">
        <v>0</v>
      </c>
      <c r="F7" s="181">
        <v>3</v>
      </c>
      <c r="G7" s="181">
        <v>0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1">
        <v>0</v>
      </c>
      <c r="O7" s="181">
        <v>1</v>
      </c>
      <c r="P7" s="181">
        <v>1</v>
      </c>
      <c r="Q7" s="181">
        <v>0</v>
      </c>
      <c r="R7" s="181">
        <v>0</v>
      </c>
      <c r="S7" s="181">
        <v>0</v>
      </c>
      <c r="T7" s="181">
        <v>0</v>
      </c>
      <c r="U7" s="181">
        <v>0</v>
      </c>
      <c r="V7" s="181">
        <v>0</v>
      </c>
      <c r="W7" s="181">
        <v>0</v>
      </c>
      <c r="X7" s="181">
        <v>0</v>
      </c>
      <c r="Y7" s="181">
        <v>0</v>
      </c>
    </row>
    <row r="8" spans="1:25">
      <c r="A8" s="180" t="s">
        <v>459</v>
      </c>
      <c r="B8" s="180" t="s">
        <v>460</v>
      </c>
      <c r="C8" s="180" t="s">
        <v>461</v>
      </c>
      <c r="D8" s="181">
        <v>10</v>
      </c>
      <c r="E8" s="181">
        <v>0</v>
      </c>
      <c r="F8" s="181">
        <v>19</v>
      </c>
      <c r="G8" s="181">
        <v>4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1">
        <v>0</v>
      </c>
      <c r="O8" s="181">
        <v>0</v>
      </c>
      <c r="P8" s="181">
        <v>0</v>
      </c>
      <c r="Q8" s="181">
        <v>0</v>
      </c>
      <c r="R8" s="181">
        <v>0</v>
      </c>
      <c r="S8" s="181">
        <v>0</v>
      </c>
      <c r="T8" s="181">
        <v>0</v>
      </c>
      <c r="U8" s="181">
        <v>0</v>
      </c>
      <c r="V8" s="181">
        <v>0</v>
      </c>
      <c r="W8" s="181">
        <v>0</v>
      </c>
      <c r="X8" s="181">
        <v>0</v>
      </c>
      <c r="Y8" s="181">
        <v>0</v>
      </c>
    </row>
    <row r="9" spans="1:25">
      <c r="A9" s="180" t="s">
        <v>462</v>
      </c>
      <c r="B9" s="180" t="s">
        <v>463</v>
      </c>
      <c r="C9" s="180" t="s">
        <v>464</v>
      </c>
      <c r="D9" s="181">
        <v>2</v>
      </c>
      <c r="E9" s="181">
        <v>0</v>
      </c>
      <c r="F9" s="181">
        <v>7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1">
        <v>0</v>
      </c>
      <c r="O9" s="181">
        <v>1</v>
      </c>
      <c r="P9" s="181">
        <v>1</v>
      </c>
      <c r="Q9" s="181">
        <v>0</v>
      </c>
      <c r="R9" s="181">
        <v>0</v>
      </c>
      <c r="S9" s="181">
        <v>0</v>
      </c>
      <c r="T9" s="181">
        <v>0</v>
      </c>
      <c r="U9" s="181">
        <v>0</v>
      </c>
      <c r="V9" s="181">
        <v>0</v>
      </c>
      <c r="W9" s="181">
        <v>0</v>
      </c>
      <c r="X9" s="181">
        <v>0</v>
      </c>
      <c r="Y9" s="181">
        <v>0</v>
      </c>
    </row>
    <row r="10" spans="1:25">
      <c r="A10" s="180" t="s">
        <v>465</v>
      </c>
      <c r="B10" s="180" t="s">
        <v>466</v>
      </c>
      <c r="C10" s="180" t="s">
        <v>467</v>
      </c>
      <c r="D10" s="181">
        <v>2</v>
      </c>
      <c r="E10" s="181">
        <v>0</v>
      </c>
      <c r="F10" s="181">
        <v>6</v>
      </c>
      <c r="G10" s="181">
        <v>0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O10" s="181">
        <v>0</v>
      </c>
      <c r="P10" s="181">
        <v>2</v>
      </c>
      <c r="Q10" s="181">
        <v>0</v>
      </c>
      <c r="R10" s="181">
        <v>0</v>
      </c>
      <c r="S10" s="181">
        <v>0</v>
      </c>
      <c r="T10" s="181">
        <v>0</v>
      </c>
      <c r="U10" s="181">
        <v>0</v>
      </c>
      <c r="V10" s="181">
        <v>0</v>
      </c>
      <c r="W10" s="181">
        <v>0</v>
      </c>
      <c r="X10" s="181">
        <v>0</v>
      </c>
      <c r="Y10" s="181">
        <v>0</v>
      </c>
    </row>
    <row r="11" spans="1:25">
      <c r="A11" s="180" t="s">
        <v>468</v>
      </c>
      <c r="B11" s="180" t="s">
        <v>469</v>
      </c>
      <c r="C11" s="180" t="s">
        <v>470</v>
      </c>
      <c r="D11" s="181">
        <v>2</v>
      </c>
      <c r="E11" s="181">
        <v>0</v>
      </c>
      <c r="F11" s="181">
        <v>6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1</v>
      </c>
      <c r="P11" s="181">
        <v>1</v>
      </c>
      <c r="Q11" s="181">
        <v>0</v>
      </c>
      <c r="R11" s="181">
        <v>0</v>
      </c>
      <c r="S11" s="181">
        <v>0</v>
      </c>
      <c r="T11" s="181">
        <v>0</v>
      </c>
      <c r="U11" s="181">
        <v>0</v>
      </c>
      <c r="V11" s="181">
        <v>0</v>
      </c>
      <c r="W11" s="181">
        <v>0</v>
      </c>
      <c r="X11" s="181">
        <v>0</v>
      </c>
      <c r="Y11" s="181">
        <v>0</v>
      </c>
    </row>
    <row r="12" spans="1:25">
      <c r="A12" s="180" t="s">
        <v>471</v>
      </c>
      <c r="B12" s="180" t="s">
        <v>472</v>
      </c>
      <c r="C12" s="180" t="s">
        <v>473</v>
      </c>
      <c r="D12" s="181">
        <v>4</v>
      </c>
      <c r="E12" s="181">
        <v>0</v>
      </c>
      <c r="F12" s="181">
        <v>4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1</v>
      </c>
      <c r="N12" s="181">
        <v>2</v>
      </c>
      <c r="O12" s="181">
        <v>0</v>
      </c>
      <c r="P12" s="181">
        <v>1</v>
      </c>
      <c r="Q12" s="181">
        <v>0</v>
      </c>
      <c r="R12" s="181">
        <v>0</v>
      </c>
      <c r="S12" s="181">
        <v>0</v>
      </c>
      <c r="T12" s="181">
        <v>0</v>
      </c>
      <c r="U12" s="181">
        <v>0</v>
      </c>
      <c r="V12" s="181">
        <v>0</v>
      </c>
      <c r="W12" s="181">
        <v>0</v>
      </c>
      <c r="X12" s="181">
        <v>0</v>
      </c>
      <c r="Y12" s="181">
        <v>0</v>
      </c>
    </row>
    <row r="13" spans="1:25">
      <c r="A13" s="180" t="s">
        <v>474</v>
      </c>
      <c r="B13" s="180" t="s">
        <v>475</v>
      </c>
      <c r="C13" s="180" t="s">
        <v>476</v>
      </c>
      <c r="D13" s="181">
        <v>10</v>
      </c>
      <c r="E13" s="181">
        <v>10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10</v>
      </c>
      <c r="L13" s="181">
        <v>0</v>
      </c>
      <c r="M13" s="181">
        <v>0</v>
      </c>
      <c r="N13" s="181">
        <v>0</v>
      </c>
      <c r="O13" s="181">
        <v>0</v>
      </c>
      <c r="P13" s="181">
        <v>0</v>
      </c>
      <c r="Q13" s="181">
        <v>0</v>
      </c>
      <c r="R13" s="181">
        <v>0</v>
      </c>
      <c r="S13" s="181">
        <v>0</v>
      </c>
      <c r="T13" s="181">
        <v>0</v>
      </c>
      <c r="U13" s="181">
        <v>0</v>
      </c>
      <c r="V13" s="181">
        <v>0</v>
      </c>
      <c r="W13" s="181">
        <v>0</v>
      </c>
      <c r="X13" s="181">
        <v>0</v>
      </c>
      <c r="Y13" s="181">
        <v>0</v>
      </c>
    </row>
    <row r="14" spans="1:25">
      <c r="A14" s="180" t="s">
        <v>477</v>
      </c>
      <c r="B14" s="180" t="s">
        <v>478</v>
      </c>
      <c r="C14" s="180" t="s">
        <v>479</v>
      </c>
      <c r="D14" s="181">
        <v>1</v>
      </c>
      <c r="E14" s="181">
        <v>0</v>
      </c>
      <c r="F14" s="181">
        <v>4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0</v>
      </c>
      <c r="Q14" s="181">
        <v>0</v>
      </c>
      <c r="R14" s="181">
        <v>0</v>
      </c>
      <c r="S14" s="181">
        <v>0</v>
      </c>
      <c r="T14" s="181">
        <v>0</v>
      </c>
      <c r="U14" s="181">
        <v>0</v>
      </c>
      <c r="V14" s="181">
        <v>0</v>
      </c>
      <c r="W14" s="181">
        <v>1</v>
      </c>
      <c r="X14" s="181">
        <v>0</v>
      </c>
      <c r="Y14" s="181">
        <v>0</v>
      </c>
    </row>
    <row r="15" spans="1:25">
      <c r="A15" s="180" t="s">
        <v>480</v>
      </c>
      <c r="B15" s="180" t="s">
        <v>481</v>
      </c>
      <c r="C15" s="180" t="s">
        <v>482</v>
      </c>
      <c r="D15" s="181">
        <v>8</v>
      </c>
      <c r="E15" s="181">
        <v>6</v>
      </c>
      <c r="F15" s="181">
        <v>2</v>
      </c>
      <c r="G15" s="181">
        <v>0</v>
      </c>
      <c r="H15" s="181">
        <v>0</v>
      </c>
      <c r="I15" s="181">
        <v>0</v>
      </c>
      <c r="J15" s="181">
        <v>0</v>
      </c>
      <c r="K15" s="181">
        <v>8</v>
      </c>
      <c r="L15" s="181">
        <v>0</v>
      </c>
      <c r="M15" s="181">
        <v>0</v>
      </c>
      <c r="N15" s="181">
        <v>0</v>
      </c>
      <c r="O15" s="181">
        <v>0</v>
      </c>
      <c r="P15" s="181">
        <v>0</v>
      </c>
      <c r="Q15" s="181">
        <v>0</v>
      </c>
      <c r="R15" s="181">
        <v>0</v>
      </c>
      <c r="S15" s="181">
        <v>0</v>
      </c>
      <c r="T15" s="181">
        <v>0</v>
      </c>
      <c r="U15" s="181">
        <v>0</v>
      </c>
      <c r="V15" s="181">
        <v>0</v>
      </c>
      <c r="W15" s="181">
        <v>0</v>
      </c>
      <c r="X15" s="181">
        <v>0</v>
      </c>
      <c r="Y15" s="181">
        <v>0</v>
      </c>
    </row>
    <row r="16" spans="1:25">
      <c r="A16" s="180" t="s">
        <v>483</v>
      </c>
      <c r="B16" s="180" t="s">
        <v>484</v>
      </c>
      <c r="C16" s="180" t="s">
        <v>485</v>
      </c>
      <c r="D16" s="181">
        <v>5</v>
      </c>
      <c r="E16" s="181">
        <v>0</v>
      </c>
      <c r="F16" s="181">
        <v>5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2</v>
      </c>
      <c r="M16" s="181">
        <v>2</v>
      </c>
      <c r="N16" s="181">
        <v>1</v>
      </c>
      <c r="O16" s="181">
        <v>0</v>
      </c>
      <c r="P16" s="181">
        <v>0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81">
        <v>0</v>
      </c>
      <c r="X16" s="181">
        <v>0</v>
      </c>
      <c r="Y16" s="181">
        <v>0</v>
      </c>
    </row>
    <row r="17" spans="1:25">
      <c r="A17" s="180" t="s">
        <v>486</v>
      </c>
      <c r="B17" s="180" t="s">
        <v>487</v>
      </c>
      <c r="C17" s="180" t="s">
        <v>488</v>
      </c>
      <c r="D17" s="181">
        <v>5</v>
      </c>
      <c r="E17" s="181">
        <v>3</v>
      </c>
      <c r="F17" s="181">
        <v>2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4</v>
      </c>
      <c r="M17" s="181">
        <v>1</v>
      </c>
      <c r="N17" s="181">
        <v>0</v>
      </c>
      <c r="O17" s="181">
        <v>0</v>
      </c>
      <c r="P17" s="181">
        <v>0</v>
      </c>
      <c r="Q17" s="181">
        <v>0</v>
      </c>
      <c r="R17" s="181">
        <v>0</v>
      </c>
      <c r="S17" s="181">
        <v>0</v>
      </c>
      <c r="T17" s="181">
        <v>0</v>
      </c>
      <c r="U17" s="181">
        <v>0</v>
      </c>
      <c r="V17" s="181">
        <v>0</v>
      </c>
      <c r="W17" s="181">
        <v>0</v>
      </c>
      <c r="X17" s="181">
        <v>0</v>
      </c>
      <c r="Y17" s="181">
        <v>0</v>
      </c>
    </row>
    <row r="18" spans="1:25">
      <c r="A18" s="180" t="s">
        <v>489</v>
      </c>
      <c r="B18" s="180" t="s">
        <v>490</v>
      </c>
      <c r="C18" s="180" t="s">
        <v>491</v>
      </c>
      <c r="D18" s="181">
        <v>4</v>
      </c>
      <c r="E18" s="181">
        <v>0</v>
      </c>
      <c r="F18" s="181">
        <v>4</v>
      </c>
      <c r="G18" s="181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1</v>
      </c>
      <c r="N18" s="181">
        <v>0</v>
      </c>
      <c r="O18" s="181">
        <v>3</v>
      </c>
      <c r="P18" s="181">
        <v>0</v>
      </c>
      <c r="Q18" s="181">
        <v>0</v>
      </c>
      <c r="R18" s="181">
        <v>0</v>
      </c>
      <c r="S18" s="181">
        <v>0</v>
      </c>
      <c r="T18" s="181">
        <v>0</v>
      </c>
      <c r="U18" s="181">
        <v>0</v>
      </c>
      <c r="V18" s="181">
        <v>0</v>
      </c>
      <c r="W18" s="181">
        <v>0</v>
      </c>
      <c r="X18" s="181">
        <v>0</v>
      </c>
      <c r="Y18" s="181">
        <v>0</v>
      </c>
    </row>
    <row r="19" spans="1:25">
      <c r="A19" s="180" t="s">
        <v>492</v>
      </c>
      <c r="B19" s="180" t="s">
        <v>493</v>
      </c>
      <c r="C19" s="180" t="s">
        <v>494</v>
      </c>
      <c r="D19" s="181">
        <v>10</v>
      </c>
      <c r="E19" s="181">
        <v>0</v>
      </c>
      <c r="F19" s="181">
        <v>24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181">
        <v>0</v>
      </c>
      <c r="Y19" s="181">
        <v>0</v>
      </c>
    </row>
    <row r="20" spans="1:25">
      <c r="A20" s="180" t="s">
        <v>495</v>
      </c>
      <c r="B20" s="180" t="s">
        <v>496</v>
      </c>
      <c r="C20" s="180" t="s">
        <v>497</v>
      </c>
      <c r="D20" s="181">
        <v>1</v>
      </c>
      <c r="E20" s="181">
        <v>0</v>
      </c>
      <c r="F20" s="181">
        <v>4</v>
      </c>
      <c r="G20" s="181">
        <v>0</v>
      </c>
      <c r="H20" s="181">
        <v>0</v>
      </c>
      <c r="I20" s="181">
        <v>0</v>
      </c>
      <c r="J20" s="181">
        <v>0</v>
      </c>
      <c r="K20" s="181">
        <v>1</v>
      </c>
      <c r="L20" s="181"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81">
        <v>0</v>
      </c>
      <c r="T20" s="181">
        <v>0</v>
      </c>
      <c r="U20" s="181">
        <v>0</v>
      </c>
      <c r="V20" s="181">
        <v>0</v>
      </c>
      <c r="W20" s="181">
        <v>0</v>
      </c>
      <c r="X20" s="181">
        <v>0</v>
      </c>
      <c r="Y20" s="181">
        <v>0</v>
      </c>
    </row>
    <row r="21" spans="1:25">
      <c r="A21" s="180" t="s">
        <v>498</v>
      </c>
      <c r="B21" s="180" t="s">
        <v>499</v>
      </c>
      <c r="C21" s="180" t="s">
        <v>500</v>
      </c>
      <c r="D21" s="181">
        <v>10</v>
      </c>
      <c r="E21" s="181">
        <v>13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10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  <c r="S21" s="181">
        <v>0</v>
      </c>
      <c r="T21" s="181">
        <v>0</v>
      </c>
      <c r="U21" s="181">
        <v>0</v>
      </c>
      <c r="V21" s="181">
        <v>0</v>
      </c>
      <c r="W21" s="181">
        <v>0</v>
      </c>
      <c r="X21" s="181">
        <v>0</v>
      </c>
      <c r="Y21" s="181">
        <v>0</v>
      </c>
    </row>
    <row r="22" spans="1:25">
      <c r="A22" s="180" t="s">
        <v>501</v>
      </c>
      <c r="B22" s="180" t="s">
        <v>502</v>
      </c>
      <c r="C22" s="180" t="s">
        <v>503</v>
      </c>
      <c r="D22" s="181">
        <v>20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6</v>
      </c>
      <c r="K22" s="181">
        <v>14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81">
        <v>0</v>
      </c>
      <c r="T22" s="181">
        <v>0</v>
      </c>
      <c r="U22" s="181">
        <v>0</v>
      </c>
      <c r="V22" s="181">
        <v>0</v>
      </c>
      <c r="W22" s="181">
        <v>0</v>
      </c>
      <c r="X22" s="181">
        <v>0</v>
      </c>
      <c r="Y22" s="181">
        <v>0</v>
      </c>
    </row>
    <row r="23" spans="1:25">
      <c r="A23" s="180" t="s">
        <v>504</v>
      </c>
      <c r="B23" s="180" t="s">
        <v>505</v>
      </c>
      <c r="C23" s="180" t="s">
        <v>506</v>
      </c>
      <c r="D23" s="181">
        <v>10</v>
      </c>
      <c r="E23" s="181">
        <v>10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4</v>
      </c>
      <c r="L23" s="181">
        <v>6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81">
        <v>0</v>
      </c>
      <c r="T23" s="181">
        <v>0</v>
      </c>
      <c r="U23" s="181">
        <v>0</v>
      </c>
      <c r="V23" s="181">
        <v>0</v>
      </c>
      <c r="W23" s="181">
        <v>0</v>
      </c>
      <c r="X23" s="181">
        <v>0</v>
      </c>
      <c r="Y23" s="181">
        <v>0</v>
      </c>
    </row>
    <row r="24" spans="1:25">
      <c r="A24" s="180" t="s">
        <v>507</v>
      </c>
      <c r="B24" s="180" t="s">
        <v>508</v>
      </c>
      <c r="C24" s="180" t="s">
        <v>509</v>
      </c>
      <c r="D24" s="181">
        <v>5</v>
      </c>
      <c r="E24" s="181">
        <v>0</v>
      </c>
      <c r="F24" s="181">
        <v>5</v>
      </c>
      <c r="G24" s="181"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3</v>
      </c>
      <c r="N24" s="181">
        <v>2</v>
      </c>
      <c r="O24" s="181">
        <v>0</v>
      </c>
      <c r="P24" s="181">
        <v>0</v>
      </c>
      <c r="Q24" s="181">
        <v>0</v>
      </c>
      <c r="R24" s="181">
        <v>0</v>
      </c>
      <c r="S24" s="181">
        <v>0</v>
      </c>
      <c r="T24" s="181">
        <v>0</v>
      </c>
      <c r="U24" s="181">
        <v>0</v>
      </c>
      <c r="V24" s="181">
        <v>0</v>
      </c>
      <c r="W24" s="181">
        <v>0</v>
      </c>
      <c r="X24" s="181">
        <v>0</v>
      </c>
      <c r="Y24" s="181">
        <v>0</v>
      </c>
    </row>
    <row r="25" spans="1:25">
      <c r="A25" s="180" t="s">
        <v>510</v>
      </c>
      <c r="B25" s="180" t="s">
        <v>511</v>
      </c>
      <c r="C25" s="180" t="s">
        <v>512</v>
      </c>
      <c r="D25" s="181">
        <v>10</v>
      </c>
      <c r="E25" s="181">
        <v>10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  <c r="K25" s="181">
        <v>10</v>
      </c>
      <c r="L25" s="181">
        <v>0</v>
      </c>
      <c r="M25" s="181">
        <v>0</v>
      </c>
      <c r="N25" s="181">
        <v>0</v>
      </c>
      <c r="O25" s="181">
        <v>0</v>
      </c>
      <c r="P25" s="181">
        <v>0</v>
      </c>
      <c r="Q25" s="181">
        <v>0</v>
      </c>
      <c r="R25" s="181">
        <v>0</v>
      </c>
      <c r="S25" s="181">
        <v>0</v>
      </c>
      <c r="T25" s="181">
        <v>0</v>
      </c>
      <c r="U25" s="181">
        <v>0</v>
      </c>
      <c r="V25" s="181">
        <v>0</v>
      </c>
      <c r="W25" s="181">
        <v>0</v>
      </c>
      <c r="X25" s="181">
        <v>0</v>
      </c>
      <c r="Y25" s="181">
        <v>0</v>
      </c>
    </row>
    <row r="26" spans="1:25">
      <c r="A26" s="180" t="s">
        <v>513</v>
      </c>
      <c r="B26" s="180" t="s">
        <v>514</v>
      </c>
      <c r="C26" s="180" t="s">
        <v>515</v>
      </c>
      <c r="D26" s="181">
        <v>1</v>
      </c>
      <c r="E26" s="181">
        <v>0</v>
      </c>
      <c r="F26" s="181">
        <v>5</v>
      </c>
      <c r="G26" s="181">
        <v>0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  <c r="O26" s="181">
        <v>0</v>
      </c>
      <c r="P26" s="181">
        <v>0</v>
      </c>
      <c r="Q26" s="181">
        <v>0</v>
      </c>
      <c r="R26" s="181">
        <v>0</v>
      </c>
      <c r="S26" s="181">
        <v>0</v>
      </c>
      <c r="T26" s="181">
        <v>0</v>
      </c>
      <c r="U26" s="181">
        <v>0</v>
      </c>
      <c r="V26" s="181">
        <v>0</v>
      </c>
      <c r="W26" s="181">
        <v>0</v>
      </c>
      <c r="X26" s="181">
        <v>0</v>
      </c>
      <c r="Y26" s="181">
        <v>0</v>
      </c>
    </row>
    <row r="27" spans="1:25">
      <c r="A27" s="180" t="s">
        <v>516</v>
      </c>
      <c r="B27" s="180" t="s">
        <v>517</v>
      </c>
      <c r="C27" s="180" t="s">
        <v>518</v>
      </c>
      <c r="D27" s="181">
        <v>5</v>
      </c>
      <c r="E27" s="181">
        <v>0</v>
      </c>
      <c r="F27" s="181">
        <v>4</v>
      </c>
      <c r="G27" s="181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1</v>
      </c>
      <c r="M27" s="181">
        <v>3</v>
      </c>
      <c r="N27" s="181">
        <v>1</v>
      </c>
      <c r="O27" s="181">
        <v>0</v>
      </c>
      <c r="P27" s="181">
        <v>0</v>
      </c>
      <c r="Q27" s="181">
        <v>0</v>
      </c>
      <c r="R27" s="181">
        <v>0</v>
      </c>
      <c r="S27" s="181">
        <v>0</v>
      </c>
      <c r="T27" s="181">
        <v>0</v>
      </c>
      <c r="U27" s="181">
        <v>0</v>
      </c>
      <c r="V27" s="181">
        <v>0</v>
      </c>
      <c r="W27" s="181">
        <v>0</v>
      </c>
      <c r="X27" s="181">
        <v>0</v>
      </c>
      <c r="Y27" s="181">
        <v>0</v>
      </c>
    </row>
    <row r="28" spans="1:25">
      <c r="A28" s="180" t="s">
        <v>519</v>
      </c>
      <c r="B28" s="180" t="s">
        <v>520</v>
      </c>
      <c r="C28" s="180" t="s">
        <v>521</v>
      </c>
      <c r="D28" s="181">
        <v>10</v>
      </c>
      <c r="E28" s="181">
        <v>10</v>
      </c>
      <c r="F28" s="181">
        <v>0</v>
      </c>
      <c r="G28" s="181">
        <v>0</v>
      </c>
      <c r="H28" s="181">
        <v>0</v>
      </c>
      <c r="I28" s="181">
        <v>0</v>
      </c>
      <c r="J28" s="181">
        <v>5</v>
      </c>
      <c r="K28" s="181">
        <v>5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81">
        <v>0</v>
      </c>
      <c r="T28" s="181">
        <v>0</v>
      </c>
      <c r="U28" s="181">
        <v>0</v>
      </c>
      <c r="V28" s="181">
        <v>0</v>
      </c>
      <c r="W28" s="181">
        <v>0</v>
      </c>
      <c r="X28" s="181">
        <v>0</v>
      </c>
      <c r="Y28" s="181">
        <v>0</v>
      </c>
    </row>
    <row r="29" spans="1:25">
      <c r="A29" s="180" t="s">
        <v>522</v>
      </c>
      <c r="B29" s="180" t="s">
        <v>523</v>
      </c>
      <c r="C29" s="180" t="s">
        <v>524</v>
      </c>
      <c r="D29" s="181">
        <v>2</v>
      </c>
      <c r="E29" s="181">
        <v>0</v>
      </c>
      <c r="F29" s="181">
        <v>6</v>
      </c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0</v>
      </c>
      <c r="M29" s="181">
        <v>1</v>
      </c>
      <c r="N29" s="181">
        <v>0</v>
      </c>
      <c r="O29" s="181">
        <v>1</v>
      </c>
      <c r="P29" s="181">
        <v>0</v>
      </c>
      <c r="Q29" s="181">
        <v>0</v>
      </c>
      <c r="R29" s="181">
        <v>0</v>
      </c>
      <c r="S29" s="181">
        <v>0</v>
      </c>
      <c r="T29" s="181">
        <v>0</v>
      </c>
      <c r="U29" s="181">
        <v>0</v>
      </c>
      <c r="V29" s="181">
        <v>0</v>
      </c>
      <c r="W29" s="181">
        <v>0</v>
      </c>
      <c r="X29" s="181">
        <v>0</v>
      </c>
      <c r="Y29" s="181">
        <v>0</v>
      </c>
    </row>
    <row r="30" spans="1:25">
      <c r="A30" s="180" t="s">
        <v>525</v>
      </c>
      <c r="B30" s="180" t="s">
        <v>526</v>
      </c>
      <c r="C30" s="180" t="s">
        <v>527</v>
      </c>
      <c r="D30" s="181">
        <v>5</v>
      </c>
      <c r="E30" s="181">
        <v>4</v>
      </c>
      <c r="F30" s="181">
        <v>1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4</v>
      </c>
      <c r="M30" s="181">
        <v>1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81">
        <v>0</v>
      </c>
      <c r="T30" s="181">
        <v>0</v>
      </c>
      <c r="U30" s="181">
        <v>0</v>
      </c>
      <c r="V30" s="181">
        <v>0</v>
      </c>
      <c r="W30" s="181">
        <v>0</v>
      </c>
      <c r="X30" s="181">
        <v>0</v>
      </c>
      <c r="Y30" s="181">
        <v>0</v>
      </c>
    </row>
    <row r="31" spans="1:25">
      <c r="A31" s="180" t="s">
        <v>528</v>
      </c>
      <c r="B31" s="180" t="s">
        <v>529</v>
      </c>
      <c r="C31" s="180" t="s">
        <v>530</v>
      </c>
      <c r="D31" s="181">
        <v>5</v>
      </c>
      <c r="E31" s="181">
        <v>0</v>
      </c>
      <c r="F31" s="181">
        <v>5</v>
      </c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2</v>
      </c>
      <c r="M31" s="181">
        <v>0</v>
      </c>
      <c r="N31" s="181">
        <v>3</v>
      </c>
      <c r="O31" s="181">
        <v>0</v>
      </c>
      <c r="P31" s="181">
        <v>0</v>
      </c>
      <c r="Q31" s="181">
        <v>0</v>
      </c>
      <c r="R31" s="181">
        <v>0</v>
      </c>
      <c r="S31" s="181">
        <v>0</v>
      </c>
      <c r="T31" s="181">
        <v>0</v>
      </c>
      <c r="U31" s="181">
        <v>0</v>
      </c>
      <c r="V31" s="181">
        <v>0</v>
      </c>
      <c r="W31" s="181">
        <v>0</v>
      </c>
      <c r="X31" s="181">
        <v>0</v>
      </c>
      <c r="Y31" s="181">
        <v>0</v>
      </c>
    </row>
    <row r="32" spans="1:25">
      <c r="A32" s="180" t="s">
        <v>531</v>
      </c>
      <c r="B32" s="180" t="s">
        <v>532</v>
      </c>
      <c r="C32" s="180" t="s">
        <v>533</v>
      </c>
      <c r="D32" s="181">
        <v>10</v>
      </c>
      <c r="E32" s="181">
        <v>0</v>
      </c>
      <c r="F32" s="181">
        <v>10</v>
      </c>
      <c r="G32" s="181">
        <v>0</v>
      </c>
      <c r="H32" s="181">
        <v>0</v>
      </c>
      <c r="I32" s="181">
        <v>0</v>
      </c>
      <c r="J32" s="181">
        <v>0</v>
      </c>
      <c r="K32" s="181">
        <v>5</v>
      </c>
      <c r="L32" s="181">
        <v>5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81">
        <v>0</v>
      </c>
      <c r="T32" s="181">
        <v>0</v>
      </c>
      <c r="U32" s="181">
        <v>0</v>
      </c>
      <c r="V32" s="181">
        <v>0</v>
      </c>
      <c r="W32" s="181">
        <v>0</v>
      </c>
      <c r="X32" s="181">
        <v>0</v>
      </c>
      <c r="Y32" s="181">
        <v>0</v>
      </c>
    </row>
    <row r="33" spans="1:25">
      <c r="A33" s="180" t="s">
        <v>534</v>
      </c>
      <c r="B33" s="180" t="s">
        <v>535</v>
      </c>
      <c r="C33" s="180" t="s">
        <v>536</v>
      </c>
      <c r="D33" s="181">
        <v>3</v>
      </c>
      <c r="E33" s="181">
        <v>0</v>
      </c>
      <c r="F33" s="181">
        <v>12</v>
      </c>
      <c r="G33" s="181">
        <v>0</v>
      </c>
      <c r="H33" s="181">
        <v>0</v>
      </c>
      <c r="I33" s="181">
        <v>0</v>
      </c>
      <c r="J33" s="181">
        <v>0</v>
      </c>
      <c r="K33" s="181">
        <v>0</v>
      </c>
      <c r="L33" s="181">
        <v>0</v>
      </c>
      <c r="M33" s="181">
        <v>0</v>
      </c>
      <c r="N33" s="181">
        <v>0</v>
      </c>
      <c r="O33" s="181">
        <v>0</v>
      </c>
      <c r="P33" s="181">
        <v>0</v>
      </c>
      <c r="Q33" s="181">
        <v>0</v>
      </c>
      <c r="R33" s="181">
        <v>0</v>
      </c>
      <c r="S33" s="181">
        <v>0</v>
      </c>
      <c r="T33" s="181">
        <v>0</v>
      </c>
      <c r="U33" s="181">
        <v>0</v>
      </c>
      <c r="V33" s="181">
        <v>0</v>
      </c>
      <c r="W33" s="181">
        <v>0</v>
      </c>
      <c r="X33" s="181">
        <v>0</v>
      </c>
      <c r="Y33" s="181">
        <v>0</v>
      </c>
    </row>
    <row r="34" spans="1:25">
      <c r="A34" s="180" t="s">
        <v>537</v>
      </c>
      <c r="B34" s="180" t="s">
        <v>538</v>
      </c>
      <c r="C34" s="180" t="s">
        <v>539</v>
      </c>
      <c r="D34" s="181">
        <v>5</v>
      </c>
      <c r="E34" s="181">
        <v>5</v>
      </c>
      <c r="F34" s="181">
        <v>4</v>
      </c>
      <c r="G34" s="181">
        <v>0</v>
      </c>
      <c r="H34" s="181">
        <v>0</v>
      </c>
      <c r="I34" s="181">
        <v>0</v>
      </c>
      <c r="J34" s="181">
        <v>0</v>
      </c>
      <c r="K34" s="181">
        <v>3</v>
      </c>
      <c r="L34" s="181">
        <v>2</v>
      </c>
      <c r="M34" s="181">
        <v>0</v>
      </c>
      <c r="N34" s="181">
        <v>0</v>
      </c>
      <c r="O34" s="181">
        <v>0</v>
      </c>
      <c r="P34" s="181">
        <v>0</v>
      </c>
      <c r="Q34" s="181">
        <v>0</v>
      </c>
      <c r="R34" s="181">
        <v>0</v>
      </c>
      <c r="S34" s="181">
        <v>0</v>
      </c>
      <c r="T34" s="181">
        <v>0</v>
      </c>
      <c r="U34" s="181">
        <v>0</v>
      </c>
      <c r="V34" s="181">
        <v>0</v>
      </c>
      <c r="W34" s="181">
        <v>0</v>
      </c>
      <c r="X34" s="181">
        <v>0</v>
      </c>
      <c r="Y34" s="181">
        <v>0</v>
      </c>
    </row>
    <row r="35" spans="1:25">
      <c r="A35" s="180" t="s">
        <v>540</v>
      </c>
      <c r="B35" s="180" t="s">
        <v>541</v>
      </c>
      <c r="C35" s="180" t="s">
        <v>542</v>
      </c>
      <c r="D35" s="181">
        <v>5</v>
      </c>
      <c r="E35" s="181">
        <v>4</v>
      </c>
      <c r="F35" s="181">
        <v>1</v>
      </c>
      <c r="G35" s="181">
        <v>0</v>
      </c>
      <c r="H35" s="181">
        <v>0</v>
      </c>
      <c r="I35" s="181">
        <v>0</v>
      </c>
      <c r="J35" s="181">
        <v>0</v>
      </c>
      <c r="K35" s="181">
        <v>1</v>
      </c>
      <c r="L35" s="181">
        <v>0</v>
      </c>
      <c r="M35" s="181">
        <v>4</v>
      </c>
      <c r="N35" s="181">
        <v>0</v>
      </c>
      <c r="O35" s="181">
        <v>0</v>
      </c>
      <c r="P35" s="181">
        <v>0</v>
      </c>
      <c r="Q35" s="181">
        <v>0</v>
      </c>
      <c r="R35" s="181">
        <v>0</v>
      </c>
      <c r="S35" s="181">
        <v>0</v>
      </c>
      <c r="T35" s="181">
        <v>0</v>
      </c>
      <c r="U35" s="181">
        <v>0</v>
      </c>
      <c r="V35" s="181">
        <v>0</v>
      </c>
      <c r="W35" s="181">
        <v>0</v>
      </c>
      <c r="X35" s="181">
        <v>0</v>
      </c>
      <c r="Y35" s="181">
        <v>0</v>
      </c>
    </row>
    <row r="36" spans="1:25">
      <c r="A36" s="180" t="s">
        <v>543</v>
      </c>
      <c r="B36" s="180" t="s">
        <v>544</v>
      </c>
      <c r="C36" s="180" t="s">
        <v>545</v>
      </c>
      <c r="D36" s="181">
        <v>4</v>
      </c>
      <c r="E36" s="181">
        <v>0</v>
      </c>
      <c r="F36" s="181">
        <v>8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3</v>
      </c>
      <c r="M36" s="181">
        <v>2</v>
      </c>
      <c r="N36" s="181">
        <v>0</v>
      </c>
      <c r="O36" s="181">
        <v>0</v>
      </c>
      <c r="P36" s="181">
        <v>0</v>
      </c>
      <c r="Q36" s="181">
        <v>0</v>
      </c>
      <c r="R36" s="181">
        <v>0</v>
      </c>
      <c r="S36" s="181">
        <v>0</v>
      </c>
      <c r="T36" s="181">
        <v>0</v>
      </c>
      <c r="U36" s="181">
        <v>0</v>
      </c>
      <c r="V36" s="181">
        <v>0</v>
      </c>
      <c r="W36" s="181">
        <v>0</v>
      </c>
      <c r="X36" s="181">
        <v>0</v>
      </c>
      <c r="Y36" s="181">
        <v>0</v>
      </c>
    </row>
    <row r="37" spans="1:25">
      <c r="A37" s="180" t="s">
        <v>546</v>
      </c>
      <c r="B37" s="180" t="s">
        <v>547</v>
      </c>
      <c r="C37" s="180" t="s">
        <v>548</v>
      </c>
      <c r="D37" s="181">
        <v>1</v>
      </c>
      <c r="E37" s="181">
        <v>0</v>
      </c>
      <c r="F37" s="181">
        <v>4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1</v>
      </c>
      <c r="T37" s="181">
        <v>0</v>
      </c>
      <c r="U37" s="181">
        <v>0</v>
      </c>
      <c r="V37" s="181">
        <v>0</v>
      </c>
      <c r="W37" s="181">
        <v>0</v>
      </c>
      <c r="X37" s="181">
        <v>0</v>
      </c>
      <c r="Y37" s="181">
        <v>0</v>
      </c>
    </row>
    <row r="38" spans="1:25">
      <c r="A38" s="180" t="s">
        <v>549</v>
      </c>
      <c r="B38" s="180" t="s">
        <v>550</v>
      </c>
      <c r="C38" s="180" t="s">
        <v>551</v>
      </c>
      <c r="D38" s="181">
        <v>2</v>
      </c>
      <c r="E38" s="181">
        <v>0</v>
      </c>
      <c r="F38" s="181">
        <v>6</v>
      </c>
      <c r="G38" s="181">
        <v>0</v>
      </c>
      <c r="H38" s="181">
        <v>0</v>
      </c>
      <c r="I38" s="181">
        <v>0</v>
      </c>
      <c r="J38" s="181">
        <v>0</v>
      </c>
      <c r="K38" s="181">
        <v>0</v>
      </c>
      <c r="L38" s="181">
        <v>0</v>
      </c>
      <c r="M38" s="181">
        <v>0</v>
      </c>
      <c r="N38" s="181">
        <v>2</v>
      </c>
      <c r="O38" s="181">
        <v>0</v>
      </c>
      <c r="P38" s="181">
        <v>0</v>
      </c>
      <c r="Q38" s="181">
        <v>0</v>
      </c>
      <c r="R38" s="181">
        <v>0</v>
      </c>
      <c r="S38" s="181">
        <v>0</v>
      </c>
      <c r="T38" s="181">
        <v>0</v>
      </c>
      <c r="U38" s="181">
        <v>0</v>
      </c>
      <c r="V38" s="181">
        <v>0</v>
      </c>
      <c r="W38" s="181">
        <v>0</v>
      </c>
      <c r="X38" s="181">
        <v>0</v>
      </c>
      <c r="Y38" s="181">
        <v>0</v>
      </c>
    </row>
    <row r="39" spans="1:25">
      <c r="A39" s="180" t="s">
        <v>552</v>
      </c>
      <c r="B39" s="180" t="s">
        <v>553</v>
      </c>
      <c r="C39" s="180" t="s">
        <v>554</v>
      </c>
      <c r="D39" s="181">
        <v>5</v>
      </c>
      <c r="E39" s="181">
        <v>0</v>
      </c>
      <c r="F39" s="181">
        <v>16</v>
      </c>
      <c r="G39" s="181">
        <v>0</v>
      </c>
      <c r="H39" s="181">
        <v>0</v>
      </c>
      <c r="I39" s="181">
        <v>0</v>
      </c>
      <c r="J39" s="181">
        <v>0</v>
      </c>
      <c r="K39" s="181">
        <v>0</v>
      </c>
      <c r="L39" s="181">
        <v>1</v>
      </c>
      <c r="M39" s="181">
        <v>2</v>
      </c>
      <c r="N39" s="181">
        <v>2</v>
      </c>
      <c r="O39" s="181">
        <v>0</v>
      </c>
      <c r="P39" s="181">
        <v>0</v>
      </c>
      <c r="Q39" s="181">
        <v>0</v>
      </c>
      <c r="R39" s="181">
        <v>0</v>
      </c>
      <c r="S39" s="181">
        <v>0</v>
      </c>
      <c r="T39" s="181">
        <v>0</v>
      </c>
      <c r="U39" s="181">
        <v>0</v>
      </c>
      <c r="V39" s="181">
        <v>0</v>
      </c>
      <c r="W39" s="181">
        <v>0</v>
      </c>
      <c r="X39" s="181">
        <v>0</v>
      </c>
      <c r="Y39" s="181">
        <v>0</v>
      </c>
    </row>
    <row r="40" spans="1:25">
      <c r="A40" s="180" t="s">
        <v>555</v>
      </c>
      <c r="B40" s="180" t="s">
        <v>556</v>
      </c>
      <c r="C40" s="180" t="s">
        <v>557</v>
      </c>
      <c r="D40" s="181">
        <v>10</v>
      </c>
      <c r="E40" s="181">
        <v>10</v>
      </c>
      <c r="F40" s="181">
        <v>0</v>
      </c>
      <c r="G40" s="181">
        <v>0</v>
      </c>
      <c r="H40" s="181">
        <v>0</v>
      </c>
      <c r="I40" s="181">
        <v>0</v>
      </c>
      <c r="J40" s="181">
        <v>3</v>
      </c>
      <c r="K40" s="181">
        <v>7</v>
      </c>
      <c r="L40" s="181">
        <v>0</v>
      </c>
      <c r="M40" s="181">
        <v>0</v>
      </c>
      <c r="N40" s="181">
        <v>0</v>
      </c>
      <c r="O40" s="181">
        <v>0</v>
      </c>
      <c r="P40" s="181">
        <v>0</v>
      </c>
      <c r="Q40" s="181">
        <v>0</v>
      </c>
      <c r="R40" s="181">
        <v>0</v>
      </c>
      <c r="S40" s="181">
        <v>0</v>
      </c>
      <c r="T40" s="181">
        <v>0</v>
      </c>
      <c r="U40" s="181">
        <v>0</v>
      </c>
      <c r="V40" s="181">
        <v>0</v>
      </c>
      <c r="W40" s="181">
        <v>0</v>
      </c>
      <c r="X40" s="181">
        <v>0</v>
      </c>
      <c r="Y40" s="181">
        <v>0</v>
      </c>
    </row>
    <row r="41" spans="1:25">
      <c r="A41" s="180" t="s">
        <v>558</v>
      </c>
      <c r="B41" s="180" t="s">
        <v>559</v>
      </c>
      <c r="C41" s="180" t="s">
        <v>560</v>
      </c>
      <c r="D41" s="181">
        <v>5</v>
      </c>
      <c r="E41" s="181">
        <v>4</v>
      </c>
      <c r="F41" s="181">
        <v>1</v>
      </c>
      <c r="G41" s="181">
        <v>0</v>
      </c>
      <c r="H41" s="181">
        <v>0</v>
      </c>
      <c r="I41" s="181">
        <v>0</v>
      </c>
      <c r="J41" s="181">
        <v>0</v>
      </c>
      <c r="K41" s="181">
        <v>1</v>
      </c>
      <c r="L41" s="181">
        <v>4</v>
      </c>
      <c r="M41" s="181">
        <v>0</v>
      </c>
      <c r="N41" s="181">
        <v>0</v>
      </c>
      <c r="O41" s="181">
        <v>0</v>
      </c>
      <c r="P41" s="181">
        <v>0</v>
      </c>
      <c r="Q41" s="181">
        <v>0</v>
      </c>
      <c r="R41" s="181">
        <v>0</v>
      </c>
      <c r="S41" s="181">
        <v>0</v>
      </c>
      <c r="T41" s="181">
        <v>0</v>
      </c>
      <c r="U41" s="181">
        <v>0</v>
      </c>
      <c r="V41" s="181">
        <v>0</v>
      </c>
      <c r="W41" s="181">
        <v>0</v>
      </c>
      <c r="X41" s="181">
        <v>0</v>
      </c>
      <c r="Y41" s="181">
        <v>0</v>
      </c>
    </row>
    <row r="42" spans="1:25">
      <c r="A42" s="180" t="s">
        <v>561</v>
      </c>
      <c r="B42" s="180" t="s">
        <v>562</v>
      </c>
      <c r="C42" s="180" t="s">
        <v>563</v>
      </c>
      <c r="D42" s="181">
        <v>10</v>
      </c>
      <c r="E42" s="181">
        <v>10</v>
      </c>
      <c r="F42" s="181">
        <v>0</v>
      </c>
      <c r="G42" s="181">
        <v>0</v>
      </c>
      <c r="H42" s="181">
        <v>0</v>
      </c>
      <c r="I42" s="181">
        <v>0</v>
      </c>
      <c r="J42" s="181">
        <v>1</v>
      </c>
      <c r="K42" s="181">
        <v>7</v>
      </c>
      <c r="L42" s="181">
        <v>2</v>
      </c>
      <c r="M42" s="181">
        <v>0</v>
      </c>
      <c r="N42" s="181">
        <v>0</v>
      </c>
      <c r="O42" s="181">
        <v>0</v>
      </c>
      <c r="P42" s="181">
        <v>0</v>
      </c>
      <c r="Q42" s="181">
        <v>0</v>
      </c>
      <c r="R42" s="181">
        <v>0</v>
      </c>
      <c r="S42" s="181">
        <v>0</v>
      </c>
      <c r="T42" s="181">
        <v>0</v>
      </c>
      <c r="U42" s="181">
        <v>0</v>
      </c>
      <c r="V42" s="181">
        <v>0</v>
      </c>
      <c r="W42" s="181">
        <v>0</v>
      </c>
      <c r="X42" s="181">
        <v>0</v>
      </c>
      <c r="Y42" s="181">
        <v>0</v>
      </c>
    </row>
    <row r="43" spans="1:25">
      <c r="A43" s="180" t="s">
        <v>564</v>
      </c>
      <c r="B43" s="180" t="s">
        <v>565</v>
      </c>
      <c r="C43" s="180" t="s">
        <v>566</v>
      </c>
      <c r="D43" s="181">
        <v>2</v>
      </c>
      <c r="E43" s="181">
        <v>0</v>
      </c>
      <c r="F43" s="181">
        <v>6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v>1</v>
      </c>
      <c r="P43" s="181">
        <v>1</v>
      </c>
      <c r="Q43" s="181">
        <v>0</v>
      </c>
      <c r="R43" s="181">
        <v>0</v>
      </c>
      <c r="S43" s="181">
        <v>0</v>
      </c>
      <c r="T43" s="181">
        <v>0</v>
      </c>
      <c r="U43" s="181">
        <v>0</v>
      </c>
      <c r="V43" s="181">
        <v>0</v>
      </c>
      <c r="W43" s="181">
        <v>0</v>
      </c>
      <c r="X43" s="181">
        <v>0</v>
      </c>
      <c r="Y43" s="181">
        <v>0</v>
      </c>
    </row>
    <row r="44" spans="1:25">
      <c r="A44" s="180" t="s">
        <v>567</v>
      </c>
      <c r="B44" s="180" t="s">
        <v>568</v>
      </c>
      <c r="C44" s="180" t="s">
        <v>569</v>
      </c>
      <c r="D44" s="181">
        <v>2</v>
      </c>
      <c r="E44" s="181">
        <v>0</v>
      </c>
      <c r="F44" s="181">
        <v>6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1</v>
      </c>
      <c r="P44" s="181">
        <v>1</v>
      </c>
      <c r="Q44" s="181">
        <v>0</v>
      </c>
      <c r="R44" s="181">
        <v>0</v>
      </c>
      <c r="S44" s="181">
        <v>0</v>
      </c>
      <c r="T44" s="181">
        <v>0</v>
      </c>
      <c r="U44" s="181">
        <v>0</v>
      </c>
      <c r="V44" s="181">
        <v>0</v>
      </c>
      <c r="W44" s="181">
        <v>0</v>
      </c>
      <c r="X44" s="181">
        <v>0</v>
      </c>
      <c r="Y44" s="181">
        <v>0</v>
      </c>
    </row>
    <row r="45" spans="1:25">
      <c r="A45" s="180" t="s">
        <v>570</v>
      </c>
      <c r="B45" s="180" t="s">
        <v>571</v>
      </c>
      <c r="C45" s="180" t="s">
        <v>572</v>
      </c>
      <c r="D45" s="181">
        <v>2</v>
      </c>
      <c r="E45" s="181">
        <v>0</v>
      </c>
      <c r="F45" s="181">
        <v>2</v>
      </c>
      <c r="G45" s="181">
        <v>0</v>
      </c>
      <c r="H45" s="181">
        <v>0</v>
      </c>
      <c r="I45" s="181">
        <v>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1</v>
      </c>
      <c r="P45" s="181">
        <v>1</v>
      </c>
      <c r="Q45" s="181">
        <v>0</v>
      </c>
      <c r="R45" s="181">
        <v>0</v>
      </c>
      <c r="S45" s="181">
        <v>0</v>
      </c>
      <c r="T45" s="181">
        <v>0</v>
      </c>
      <c r="U45" s="181">
        <v>0</v>
      </c>
      <c r="V45" s="181">
        <v>0</v>
      </c>
      <c r="W45" s="181">
        <v>0</v>
      </c>
      <c r="X45" s="181">
        <v>0</v>
      </c>
      <c r="Y45" s="181">
        <v>0</v>
      </c>
    </row>
    <row r="46" spans="1:25">
      <c r="A46" s="180" t="s">
        <v>573</v>
      </c>
      <c r="B46" s="180" t="s">
        <v>574</v>
      </c>
      <c r="C46" s="180" t="s">
        <v>575</v>
      </c>
      <c r="D46" s="181">
        <v>5</v>
      </c>
      <c r="E46" s="181">
        <v>3</v>
      </c>
      <c r="F46" s="181">
        <v>2</v>
      </c>
      <c r="G46" s="181">
        <v>0</v>
      </c>
      <c r="H46" s="181">
        <v>0</v>
      </c>
      <c r="I46" s="181">
        <v>0</v>
      </c>
      <c r="J46" s="181">
        <v>0</v>
      </c>
      <c r="K46" s="181">
        <v>1</v>
      </c>
      <c r="L46" s="181">
        <v>3</v>
      </c>
      <c r="M46" s="181">
        <v>1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81">
        <v>0</v>
      </c>
      <c r="T46" s="181">
        <v>0</v>
      </c>
      <c r="U46" s="181">
        <v>0</v>
      </c>
      <c r="V46" s="181">
        <v>0</v>
      </c>
      <c r="W46" s="181">
        <v>0</v>
      </c>
      <c r="X46" s="181">
        <v>0</v>
      </c>
      <c r="Y46" s="181">
        <v>0</v>
      </c>
    </row>
    <row r="47" spans="1:25">
      <c r="A47" s="180" t="s">
        <v>576</v>
      </c>
      <c r="B47" s="180" t="s">
        <v>577</v>
      </c>
      <c r="C47" s="180" t="s">
        <v>578</v>
      </c>
      <c r="D47" s="181">
        <v>10</v>
      </c>
      <c r="E47" s="181">
        <v>9</v>
      </c>
      <c r="F47" s="181">
        <v>0</v>
      </c>
      <c r="G47" s="181">
        <v>0</v>
      </c>
      <c r="H47" s="181">
        <v>0</v>
      </c>
      <c r="I47" s="181">
        <v>0</v>
      </c>
      <c r="J47" s="181">
        <v>4</v>
      </c>
      <c r="K47" s="181">
        <v>3</v>
      </c>
      <c r="L47" s="181">
        <v>3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81">
        <v>0</v>
      </c>
      <c r="T47" s="181">
        <v>0</v>
      </c>
      <c r="U47" s="181">
        <v>0</v>
      </c>
      <c r="V47" s="181">
        <v>0</v>
      </c>
      <c r="W47" s="181">
        <v>0</v>
      </c>
      <c r="X47" s="181">
        <v>0</v>
      </c>
      <c r="Y47" s="181">
        <v>0</v>
      </c>
    </row>
    <row r="48" spans="1:25">
      <c r="A48" s="180" t="s">
        <v>579</v>
      </c>
      <c r="B48" s="180" t="s">
        <v>580</v>
      </c>
      <c r="C48" s="180" t="s">
        <v>581</v>
      </c>
      <c r="D48" s="181">
        <v>10</v>
      </c>
      <c r="E48" s="181">
        <v>10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  <c r="K48" s="181">
        <v>10</v>
      </c>
      <c r="L48" s="181">
        <v>0</v>
      </c>
      <c r="M48" s="181">
        <v>0</v>
      </c>
      <c r="N48" s="181">
        <v>0</v>
      </c>
      <c r="O48" s="181">
        <v>0</v>
      </c>
      <c r="P48" s="181">
        <v>0</v>
      </c>
      <c r="Q48" s="181">
        <v>0</v>
      </c>
      <c r="R48" s="181">
        <v>0</v>
      </c>
      <c r="S48" s="181">
        <v>0</v>
      </c>
      <c r="T48" s="181">
        <v>0</v>
      </c>
      <c r="U48" s="181">
        <v>0</v>
      </c>
      <c r="V48" s="181">
        <v>0</v>
      </c>
      <c r="W48" s="181">
        <v>0</v>
      </c>
      <c r="X48" s="181">
        <v>0</v>
      </c>
      <c r="Y48" s="181">
        <v>0</v>
      </c>
    </row>
    <row r="49" spans="1:25">
      <c r="A49" s="180" t="s">
        <v>582</v>
      </c>
      <c r="B49" s="180" t="s">
        <v>583</v>
      </c>
      <c r="C49" s="180" t="s">
        <v>584</v>
      </c>
      <c r="D49" s="181">
        <v>1</v>
      </c>
      <c r="E49" s="181">
        <v>0</v>
      </c>
      <c r="F49" s="181">
        <v>3</v>
      </c>
      <c r="G49" s="181">
        <v>0</v>
      </c>
      <c r="H49" s="181">
        <v>0</v>
      </c>
      <c r="I49" s="181">
        <v>0</v>
      </c>
      <c r="J49" s="181">
        <v>0</v>
      </c>
      <c r="K49" s="181">
        <v>0</v>
      </c>
      <c r="L49" s="181">
        <v>0</v>
      </c>
      <c r="M49" s="181">
        <v>0</v>
      </c>
      <c r="N49" s="181">
        <v>0</v>
      </c>
      <c r="O49" s="181">
        <v>0</v>
      </c>
      <c r="P49" s="181">
        <v>1</v>
      </c>
      <c r="Q49" s="181">
        <v>0</v>
      </c>
      <c r="R49" s="181">
        <v>0</v>
      </c>
      <c r="S49" s="181">
        <v>0</v>
      </c>
      <c r="T49" s="181">
        <v>0</v>
      </c>
      <c r="U49" s="181">
        <v>0</v>
      </c>
      <c r="V49" s="181">
        <v>0</v>
      </c>
      <c r="W49" s="181">
        <v>0</v>
      </c>
      <c r="X49" s="181">
        <v>0</v>
      </c>
      <c r="Y49" s="181">
        <v>0</v>
      </c>
    </row>
    <row r="50" spans="1:25">
      <c r="A50" s="180" t="s">
        <v>585</v>
      </c>
      <c r="B50" s="180" t="s">
        <v>586</v>
      </c>
      <c r="C50" s="180" t="s">
        <v>587</v>
      </c>
      <c r="D50" s="181">
        <v>20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20</v>
      </c>
      <c r="K50" s="181">
        <v>0</v>
      </c>
      <c r="L50" s="181">
        <v>0</v>
      </c>
      <c r="M50" s="181">
        <v>0</v>
      </c>
      <c r="N50" s="181">
        <v>0</v>
      </c>
      <c r="O50" s="181">
        <v>0</v>
      </c>
      <c r="P50" s="181">
        <v>0</v>
      </c>
      <c r="Q50" s="181">
        <v>0</v>
      </c>
      <c r="R50" s="181">
        <v>0</v>
      </c>
      <c r="S50" s="181">
        <v>0</v>
      </c>
      <c r="T50" s="181">
        <v>0</v>
      </c>
      <c r="U50" s="181">
        <v>0</v>
      </c>
      <c r="V50" s="181">
        <v>0</v>
      </c>
      <c r="W50" s="181">
        <v>0</v>
      </c>
      <c r="X50" s="181">
        <v>0</v>
      </c>
      <c r="Y50" s="181">
        <v>0</v>
      </c>
    </row>
    <row r="51" spans="1:25">
      <c r="A51" s="180" t="s">
        <v>588</v>
      </c>
      <c r="B51" s="180" t="s">
        <v>589</v>
      </c>
      <c r="C51" s="180" t="s">
        <v>590</v>
      </c>
      <c r="D51" s="181">
        <v>8</v>
      </c>
      <c r="E51" s="181">
        <v>6</v>
      </c>
      <c r="F51" s="181">
        <v>2</v>
      </c>
      <c r="G51" s="181">
        <v>0</v>
      </c>
      <c r="H51" s="181">
        <v>0</v>
      </c>
      <c r="I51" s="181">
        <v>0</v>
      </c>
      <c r="J51" s="181">
        <v>0</v>
      </c>
      <c r="K51" s="181">
        <v>8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81">
        <v>0</v>
      </c>
      <c r="T51" s="181">
        <v>0</v>
      </c>
      <c r="U51" s="181">
        <v>0</v>
      </c>
      <c r="V51" s="181">
        <v>0</v>
      </c>
      <c r="W51" s="181">
        <v>0</v>
      </c>
      <c r="X51" s="181">
        <v>0</v>
      </c>
      <c r="Y51" s="181">
        <v>0</v>
      </c>
    </row>
    <row r="52" spans="1:25">
      <c r="A52" s="180" t="s">
        <v>591</v>
      </c>
      <c r="B52" s="180" t="s">
        <v>592</v>
      </c>
      <c r="C52" s="180" t="s">
        <v>593</v>
      </c>
      <c r="D52" s="181">
        <v>10</v>
      </c>
      <c r="E52" s="181">
        <v>10</v>
      </c>
      <c r="F52" s="181">
        <v>0</v>
      </c>
      <c r="G52" s="181">
        <v>0</v>
      </c>
      <c r="H52" s="181">
        <v>0</v>
      </c>
      <c r="I52" s="181">
        <v>0</v>
      </c>
      <c r="J52" s="181">
        <v>3</v>
      </c>
      <c r="K52" s="181">
        <v>5</v>
      </c>
      <c r="L52" s="181">
        <v>1</v>
      </c>
      <c r="M52" s="181">
        <v>0</v>
      </c>
      <c r="N52" s="181">
        <v>1</v>
      </c>
      <c r="O52" s="181">
        <v>0</v>
      </c>
      <c r="P52" s="181">
        <v>0</v>
      </c>
      <c r="Q52" s="181">
        <v>0</v>
      </c>
      <c r="R52" s="181">
        <v>0</v>
      </c>
      <c r="S52" s="181">
        <v>0</v>
      </c>
      <c r="T52" s="181">
        <v>0</v>
      </c>
      <c r="U52" s="181">
        <v>0</v>
      </c>
      <c r="V52" s="181">
        <v>0</v>
      </c>
      <c r="W52" s="181">
        <v>0</v>
      </c>
      <c r="X52" s="181">
        <v>0</v>
      </c>
      <c r="Y52" s="181">
        <v>0</v>
      </c>
    </row>
    <row r="53" spans="1:25">
      <c r="A53" s="180" t="s">
        <v>594</v>
      </c>
      <c r="B53" s="180" t="s">
        <v>595</v>
      </c>
      <c r="C53" s="180" t="s">
        <v>596</v>
      </c>
      <c r="D53" s="181">
        <v>10</v>
      </c>
      <c r="E53" s="181">
        <v>0</v>
      </c>
      <c r="F53" s="181">
        <v>10</v>
      </c>
      <c r="G53" s="181">
        <v>0</v>
      </c>
      <c r="H53" s="181">
        <v>0</v>
      </c>
      <c r="I53" s="181">
        <v>0</v>
      </c>
      <c r="J53" s="181">
        <v>0</v>
      </c>
      <c r="K53" s="181">
        <v>9</v>
      </c>
      <c r="L53" s="181">
        <v>1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81">
        <v>0</v>
      </c>
      <c r="T53" s="181">
        <v>0</v>
      </c>
      <c r="U53" s="181">
        <v>0</v>
      </c>
      <c r="V53" s="181">
        <v>0</v>
      </c>
      <c r="W53" s="181">
        <v>0</v>
      </c>
      <c r="X53" s="181">
        <v>0</v>
      </c>
      <c r="Y53" s="181">
        <v>0</v>
      </c>
    </row>
    <row r="54" spans="1:25">
      <c r="A54" s="180" t="s">
        <v>597</v>
      </c>
      <c r="B54" s="180" t="s">
        <v>598</v>
      </c>
      <c r="C54" s="180" t="s">
        <v>599</v>
      </c>
      <c r="D54" s="181">
        <v>2</v>
      </c>
      <c r="E54" s="181">
        <v>0</v>
      </c>
      <c r="F54" s="181">
        <v>4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2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</row>
    <row r="55" spans="1:25">
      <c r="A55" s="180" t="s">
        <v>600</v>
      </c>
      <c r="B55" s="180" t="s">
        <v>601</v>
      </c>
      <c r="C55" s="180" t="s">
        <v>602</v>
      </c>
      <c r="D55" s="181">
        <v>10</v>
      </c>
      <c r="E55" s="181">
        <v>2</v>
      </c>
      <c r="F55" s="181">
        <v>4</v>
      </c>
      <c r="G55" s="181">
        <v>0</v>
      </c>
      <c r="H55" s="181">
        <v>0</v>
      </c>
      <c r="I55" s="181">
        <v>0</v>
      </c>
      <c r="J55" s="181">
        <v>1</v>
      </c>
      <c r="K55" s="181">
        <v>1</v>
      </c>
      <c r="L55" s="181">
        <v>6</v>
      </c>
      <c r="M55" s="181">
        <v>2</v>
      </c>
      <c r="N55" s="181">
        <v>0</v>
      </c>
      <c r="O55" s="181">
        <v>0</v>
      </c>
      <c r="P55" s="181">
        <v>0</v>
      </c>
      <c r="Q55" s="181">
        <v>0</v>
      </c>
      <c r="R55" s="181">
        <v>0</v>
      </c>
      <c r="S55" s="181">
        <v>0</v>
      </c>
      <c r="T55" s="181">
        <v>0</v>
      </c>
      <c r="U55" s="181">
        <v>0</v>
      </c>
      <c r="V55" s="181">
        <v>0</v>
      </c>
      <c r="W55" s="181">
        <v>0</v>
      </c>
      <c r="X55" s="181">
        <v>0</v>
      </c>
      <c r="Y55" s="181">
        <v>0</v>
      </c>
    </row>
    <row r="56" spans="1:25">
      <c r="A56" s="180" t="s">
        <v>603</v>
      </c>
      <c r="B56" s="180" t="s">
        <v>604</v>
      </c>
      <c r="C56" s="180" t="s">
        <v>605</v>
      </c>
      <c r="D56" s="181">
        <v>5</v>
      </c>
      <c r="E56" s="181">
        <v>4</v>
      </c>
      <c r="F56" s="181">
        <v>1</v>
      </c>
      <c r="G56" s="181">
        <v>0</v>
      </c>
      <c r="H56" s="181">
        <v>0</v>
      </c>
      <c r="I56" s="181">
        <v>0</v>
      </c>
      <c r="J56" s="181">
        <v>1</v>
      </c>
      <c r="K56" s="181">
        <v>4</v>
      </c>
      <c r="L56" s="181">
        <v>0</v>
      </c>
      <c r="M56" s="181">
        <v>0</v>
      </c>
      <c r="N56" s="181">
        <v>0</v>
      </c>
      <c r="O56" s="181">
        <v>0</v>
      </c>
      <c r="P56" s="181">
        <v>0</v>
      </c>
      <c r="Q56" s="181">
        <v>0</v>
      </c>
      <c r="R56" s="181">
        <v>0</v>
      </c>
      <c r="S56" s="181">
        <v>0</v>
      </c>
      <c r="T56" s="181">
        <v>0</v>
      </c>
      <c r="U56" s="181">
        <v>0</v>
      </c>
      <c r="V56" s="181">
        <v>0</v>
      </c>
      <c r="W56" s="181">
        <v>0</v>
      </c>
      <c r="X56" s="181">
        <v>0</v>
      </c>
      <c r="Y56" s="181">
        <v>0</v>
      </c>
    </row>
    <row r="57" spans="1:25">
      <c r="A57" s="180" t="s">
        <v>606</v>
      </c>
      <c r="B57" s="180" t="s">
        <v>607</v>
      </c>
      <c r="C57" s="180" t="s">
        <v>608</v>
      </c>
      <c r="D57" s="181">
        <v>4</v>
      </c>
      <c r="E57" s="181">
        <v>5</v>
      </c>
      <c r="F57" s="181">
        <v>7</v>
      </c>
      <c r="G57" s="181">
        <v>0</v>
      </c>
      <c r="H57" s="181">
        <v>0</v>
      </c>
      <c r="I57" s="181">
        <v>0</v>
      </c>
      <c r="J57" s="181">
        <v>0</v>
      </c>
      <c r="K57" s="181">
        <v>4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  <c r="S57" s="181">
        <v>0</v>
      </c>
      <c r="T57" s="181">
        <v>0</v>
      </c>
      <c r="U57" s="181">
        <v>0</v>
      </c>
      <c r="V57" s="181">
        <v>0</v>
      </c>
      <c r="W57" s="181">
        <v>0</v>
      </c>
      <c r="X57" s="181">
        <v>0</v>
      </c>
      <c r="Y57" s="181">
        <v>0</v>
      </c>
    </row>
    <row r="58" spans="1:25">
      <c r="A58" s="180" t="s">
        <v>609</v>
      </c>
      <c r="B58" s="180" t="s">
        <v>610</v>
      </c>
      <c r="C58" s="180" t="s">
        <v>611</v>
      </c>
      <c r="D58" s="181">
        <v>5</v>
      </c>
      <c r="E58" s="181">
        <v>18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5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81">
        <v>0</v>
      </c>
      <c r="T58" s="181">
        <v>0</v>
      </c>
      <c r="U58" s="181">
        <v>0</v>
      </c>
      <c r="V58" s="181">
        <v>0</v>
      </c>
      <c r="W58" s="181">
        <v>0</v>
      </c>
      <c r="X58" s="181">
        <v>0</v>
      </c>
      <c r="Y58" s="181">
        <v>0</v>
      </c>
    </row>
    <row r="59" spans="1:25">
      <c r="A59" s="180" t="s">
        <v>612</v>
      </c>
      <c r="B59" s="180" t="s">
        <v>613</v>
      </c>
      <c r="C59" s="180" t="s">
        <v>614</v>
      </c>
      <c r="D59" s="181">
        <v>5</v>
      </c>
      <c r="E59" s="181">
        <v>0</v>
      </c>
      <c r="F59" s="181">
        <v>5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4</v>
      </c>
      <c r="N59" s="181">
        <v>1</v>
      </c>
      <c r="O59" s="181">
        <v>0</v>
      </c>
      <c r="P59" s="181">
        <v>0</v>
      </c>
      <c r="Q59" s="181">
        <v>0</v>
      </c>
      <c r="R59" s="181">
        <v>0</v>
      </c>
      <c r="S59" s="181">
        <v>0</v>
      </c>
      <c r="T59" s="181">
        <v>0</v>
      </c>
      <c r="U59" s="181">
        <v>0</v>
      </c>
      <c r="V59" s="181">
        <v>0</v>
      </c>
      <c r="W59" s="181">
        <v>0</v>
      </c>
      <c r="X59" s="181">
        <v>0</v>
      </c>
      <c r="Y59" s="181">
        <v>0</v>
      </c>
    </row>
    <row r="60" spans="1:25">
      <c r="A60" s="180" t="s">
        <v>615</v>
      </c>
      <c r="B60" s="180" t="s">
        <v>616</v>
      </c>
      <c r="C60" s="180" t="s">
        <v>617</v>
      </c>
      <c r="D60" s="181">
        <v>5</v>
      </c>
      <c r="E60" s="181">
        <v>0</v>
      </c>
      <c r="F60" s="181">
        <v>5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2</v>
      </c>
      <c r="N60" s="181">
        <v>2</v>
      </c>
      <c r="O60" s="181">
        <v>0</v>
      </c>
      <c r="P60" s="181">
        <v>1</v>
      </c>
      <c r="Q60" s="181">
        <v>0</v>
      </c>
      <c r="R60" s="181">
        <v>0</v>
      </c>
      <c r="S60" s="181">
        <v>0</v>
      </c>
      <c r="T60" s="181">
        <v>0</v>
      </c>
      <c r="U60" s="181">
        <v>0</v>
      </c>
      <c r="V60" s="181">
        <v>0</v>
      </c>
      <c r="W60" s="181">
        <v>0</v>
      </c>
      <c r="X60" s="181">
        <v>0</v>
      </c>
      <c r="Y60" s="181">
        <v>0</v>
      </c>
    </row>
    <row r="61" spans="1:25">
      <c r="A61" s="180" t="s">
        <v>618</v>
      </c>
      <c r="B61" s="180" t="s">
        <v>619</v>
      </c>
      <c r="C61" s="180" t="s">
        <v>620</v>
      </c>
      <c r="D61" s="181">
        <v>5</v>
      </c>
      <c r="E61" s="181">
        <v>18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5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81">
        <v>0</v>
      </c>
      <c r="T61" s="181">
        <v>0</v>
      </c>
      <c r="U61" s="181">
        <v>0</v>
      </c>
      <c r="V61" s="181">
        <v>0</v>
      </c>
      <c r="W61" s="181">
        <v>0</v>
      </c>
      <c r="X61" s="181">
        <v>0</v>
      </c>
      <c r="Y61" s="181">
        <v>0</v>
      </c>
    </row>
    <row r="62" spans="1:25">
      <c r="A62" s="180" t="s">
        <v>621</v>
      </c>
      <c r="B62" s="180" t="s">
        <v>622</v>
      </c>
      <c r="C62" s="180" t="s">
        <v>1415</v>
      </c>
      <c r="D62" s="181">
        <v>10</v>
      </c>
      <c r="E62" s="181">
        <v>10</v>
      </c>
      <c r="F62" s="181">
        <v>0</v>
      </c>
      <c r="G62" s="181">
        <v>0</v>
      </c>
      <c r="H62" s="181">
        <v>0</v>
      </c>
      <c r="I62" s="181">
        <v>0</v>
      </c>
      <c r="J62" s="181">
        <v>10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81">
        <v>0</v>
      </c>
      <c r="T62" s="181">
        <v>0</v>
      </c>
      <c r="U62" s="181">
        <v>0</v>
      </c>
      <c r="V62" s="181">
        <v>0</v>
      </c>
      <c r="W62" s="181">
        <v>0</v>
      </c>
      <c r="X62" s="181">
        <v>0</v>
      </c>
      <c r="Y62" s="181">
        <v>0</v>
      </c>
    </row>
    <row r="63" spans="1:25">
      <c r="A63" s="180" t="s">
        <v>623</v>
      </c>
      <c r="B63" s="180" t="s">
        <v>624</v>
      </c>
      <c r="C63" s="180" t="s">
        <v>625</v>
      </c>
      <c r="D63" s="181">
        <v>4</v>
      </c>
      <c r="E63" s="181">
        <v>0</v>
      </c>
      <c r="F63" s="181">
        <v>12</v>
      </c>
      <c r="G63" s="181">
        <v>0</v>
      </c>
      <c r="H63" s="181">
        <v>0</v>
      </c>
      <c r="I63" s="181">
        <v>0</v>
      </c>
      <c r="J63" s="181">
        <v>1</v>
      </c>
      <c r="K63" s="181">
        <v>1</v>
      </c>
      <c r="L63" s="181">
        <v>2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81">
        <v>0</v>
      </c>
      <c r="T63" s="181">
        <v>0</v>
      </c>
      <c r="U63" s="181">
        <v>0</v>
      </c>
      <c r="V63" s="181">
        <v>0</v>
      </c>
      <c r="W63" s="181">
        <v>0</v>
      </c>
      <c r="X63" s="181">
        <v>0</v>
      </c>
      <c r="Y63" s="181">
        <v>0</v>
      </c>
    </row>
    <row r="64" spans="1:25">
      <c r="A64" s="180" t="s">
        <v>626</v>
      </c>
      <c r="B64" s="180" t="s">
        <v>627</v>
      </c>
      <c r="C64" s="180" t="s">
        <v>628</v>
      </c>
      <c r="D64" s="181">
        <v>10</v>
      </c>
      <c r="E64" s="181">
        <v>8</v>
      </c>
      <c r="F64" s="181">
        <v>2</v>
      </c>
      <c r="G64" s="181">
        <v>0</v>
      </c>
      <c r="H64" s="181">
        <v>0</v>
      </c>
      <c r="I64" s="181">
        <v>0</v>
      </c>
      <c r="J64" s="181">
        <v>0</v>
      </c>
      <c r="K64" s="181">
        <v>8</v>
      </c>
      <c r="L64" s="181">
        <v>2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81">
        <v>0</v>
      </c>
      <c r="T64" s="181">
        <v>0</v>
      </c>
      <c r="U64" s="181">
        <v>0</v>
      </c>
      <c r="V64" s="181">
        <v>0</v>
      </c>
      <c r="W64" s="181">
        <v>0</v>
      </c>
      <c r="X64" s="181">
        <v>0</v>
      </c>
      <c r="Y64" s="181">
        <v>0</v>
      </c>
    </row>
    <row r="65" spans="1:25">
      <c r="A65" s="180" t="s">
        <v>629</v>
      </c>
      <c r="B65" s="180" t="s">
        <v>630</v>
      </c>
      <c r="C65" s="180" t="s">
        <v>631</v>
      </c>
      <c r="D65" s="181">
        <v>10</v>
      </c>
      <c r="E65" s="181">
        <v>0</v>
      </c>
      <c r="F65" s="181">
        <v>10</v>
      </c>
      <c r="G65" s="181">
        <v>0</v>
      </c>
      <c r="H65" s="181">
        <v>0</v>
      </c>
      <c r="I65" s="181">
        <v>0</v>
      </c>
      <c r="J65" s="181">
        <v>0</v>
      </c>
      <c r="K65" s="181">
        <v>6</v>
      </c>
      <c r="L65" s="181">
        <v>4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81">
        <v>0</v>
      </c>
      <c r="T65" s="181">
        <v>0</v>
      </c>
      <c r="U65" s="181">
        <v>0</v>
      </c>
      <c r="V65" s="181">
        <v>0</v>
      </c>
      <c r="W65" s="181">
        <v>0</v>
      </c>
      <c r="X65" s="181">
        <v>0</v>
      </c>
      <c r="Y65" s="181">
        <v>0</v>
      </c>
    </row>
    <row r="66" spans="1:25">
      <c r="A66" s="180" t="s">
        <v>632</v>
      </c>
      <c r="B66" s="180" t="s">
        <v>633</v>
      </c>
      <c r="C66" s="180" t="s">
        <v>634</v>
      </c>
      <c r="D66" s="181">
        <v>3</v>
      </c>
      <c r="E66" s="181">
        <v>0</v>
      </c>
      <c r="F66" s="181">
        <v>3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1</v>
      </c>
      <c r="O66" s="181">
        <v>2</v>
      </c>
      <c r="P66" s="181">
        <v>0</v>
      </c>
      <c r="Q66" s="181"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81">
        <v>0</v>
      </c>
    </row>
    <row r="67" spans="1:25">
      <c r="A67" s="180" t="s">
        <v>635</v>
      </c>
      <c r="B67" s="180" t="s">
        <v>636</v>
      </c>
      <c r="C67" s="180" t="s">
        <v>637</v>
      </c>
      <c r="D67" s="181">
        <v>5</v>
      </c>
      <c r="E67" s="181">
        <v>5</v>
      </c>
      <c r="F67" s="181">
        <v>0</v>
      </c>
      <c r="G67" s="181">
        <v>0</v>
      </c>
      <c r="H67" s="181">
        <v>0</v>
      </c>
      <c r="I67" s="181">
        <v>0</v>
      </c>
      <c r="J67" s="181">
        <v>1</v>
      </c>
      <c r="K67" s="181">
        <v>2</v>
      </c>
      <c r="L67" s="181">
        <v>1</v>
      </c>
      <c r="M67" s="181">
        <v>1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81">
        <v>0</v>
      </c>
      <c r="T67" s="181">
        <v>0</v>
      </c>
      <c r="U67" s="181">
        <v>0</v>
      </c>
      <c r="V67" s="181">
        <v>0</v>
      </c>
      <c r="W67" s="181">
        <v>0</v>
      </c>
      <c r="X67" s="181">
        <v>0</v>
      </c>
      <c r="Y67" s="181">
        <v>0</v>
      </c>
    </row>
    <row r="68" spans="1:25">
      <c r="A68" s="180" t="s">
        <v>638</v>
      </c>
      <c r="B68" s="180" t="s">
        <v>639</v>
      </c>
      <c r="C68" s="180" t="s">
        <v>640</v>
      </c>
      <c r="D68" s="181">
        <v>5</v>
      </c>
      <c r="E68" s="181">
        <v>0</v>
      </c>
      <c r="F68" s="181">
        <v>4</v>
      </c>
      <c r="G68" s="181">
        <v>1</v>
      </c>
      <c r="H68" s="181">
        <v>0</v>
      </c>
      <c r="I68" s="181">
        <v>0</v>
      </c>
      <c r="J68" s="181">
        <v>0</v>
      </c>
      <c r="K68" s="181">
        <v>0</v>
      </c>
      <c r="L68" s="181">
        <v>1</v>
      </c>
      <c r="M68" s="181">
        <v>1</v>
      </c>
      <c r="N68" s="181">
        <v>3</v>
      </c>
      <c r="O68" s="181">
        <v>0</v>
      </c>
      <c r="P68" s="181">
        <v>0</v>
      </c>
      <c r="Q68" s="181">
        <v>0</v>
      </c>
      <c r="R68" s="181">
        <v>0</v>
      </c>
      <c r="S68" s="181">
        <v>0</v>
      </c>
      <c r="T68" s="181">
        <v>0</v>
      </c>
      <c r="U68" s="181">
        <v>0</v>
      </c>
      <c r="V68" s="181">
        <v>0</v>
      </c>
      <c r="W68" s="181">
        <v>0</v>
      </c>
      <c r="X68" s="181">
        <v>0</v>
      </c>
      <c r="Y68" s="181">
        <v>0</v>
      </c>
    </row>
    <row r="69" spans="1:25">
      <c r="A69" s="180" t="s">
        <v>641</v>
      </c>
      <c r="B69" s="180" t="s">
        <v>642</v>
      </c>
      <c r="C69" s="180" t="s">
        <v>643</v>
      </c>
      <c r="D69" s="181">
        <v>10</v>
      </c>
      <c r="E69" s="181">
        <v>10</v>
      </c>
      <c r="F69" s="181">
        <v>0</v>
      </c>
      <c r="G69" s="181">
        <v>0</v>
      </c>
      <c r="H69" s="181">
        <v>0</v>
      </c>
      <c r="I69" s="181">
        <v>0</v>
      </c>
      <c r="J69" s="181">
        <v>10</v>
      </c>
      <c r="K69" s="181">
        <v>0</v>
      </c>
      <c r="L69" s="181">
        <v>0</v>
      </c>
      <c r="M69" s="181">
        <v>0</v>
      </c>
      <c r="N69" s="181">
        <v>0</v>
      </c>
      <c r="O69" s="181">
        <v>0</v>
      </c>
      <c r="P69" s="181">
        <v>0</v>
      </c>
      <c r="Q69" s="181">
        <v>0</v>
      </c>
      <c r="R69" s="181">
        <v>0</v>
      </c>
      <c r="S69" s="181">
        <v>0</v>
      </c>
      <c r="T69" s="181">
        <v>0</v>
      </c>
      <c r="U69" s="181">
        <v>0</v>
      </c>
      <c r="V69" s="181">
        <v>0</v>
      </c>
      <c r="W69" s="181">
        <v>0</v>
      </c>
      <c r="X69" s="181">
        <v>0</v>
      </c>
      <c r="Y69" s="181">
        <v>0</v>
      </c>
    </row>
    <row r="70" spans="1:25">
      <c r="A70" s="180" t="s">
        <v>644</v>
      </c>
      <c r="B70" s="180" t="s">
        <v>645</v>
      </c>
      <c r="C70" s="180" t="s">
        <v>646</v>
      </c>
      <c r="D70" s="181">
        <v>5</v>
      </c>
      <c r="E70" s="181">
        <v>0</v>
      </c>
      <c r="F70" s="181">
        <v>14</v>
      </c>
      <c r="G70" s="181">
        <v>0</v>
      </c>
      <c r="H70" s="181">
        <v>0</v>
      </c>
      <c r="I70" s="181">
        <v>0</v>
      </c>
      <c r="J70" s="181">
        <v>0</v>
      </c>
      <c r="K70" s="181">
        <v>0</v>
      </c>
      <c r="L70" s="181">
        <v>0</v>
      </c>
      <c r="M70" s="181">
        <v>1</v>
      </c>
      <c r="N70" s="181">
        <v>3</v>
      </c>
      <c r="O70" s="181">
        <v>0</v>
      </c>
      <c r="P70" s="181">
        <v>1</v>
      </c>
      <c r="Q70" s="181">
        <v>0</v>
      </c>
      <c r="R70" s="181">
        <v>0</v>
      </c>
      <c r="S70" s="181">
        <v>0</v>
      </c>
      <c r="T70" s="181">
        <v>0</v>
      </c>
      <c r="U70" s="181">
        <v>0</v>
      </c>
      <c r="V70" s="181">
        <v>0</v>
      </c>
      <c r="W70" s="181">
        <v>0</v>
      </c>
      <c r="X70" s="181">
        <v>0</v>
      </c>
      <c r="Y70" s="181">
        <v>0</v>
      </c>
    </row>
    <row r="71" spans="1:25">
      <c r="A71" s="180" t="s">
        <v>647</v>
      </c>
      <c r="B71" s="180" t="s">
        <v>648</v>
      </c>
      <c r="C71" s="180" t="s">
        <v>649</v>
      </c>
      <c r="D71" s="181">
        <v>5</v>
      </c>
      <c r="E71" s="181">
        <v>2</v>
      </c>
      <c r="F71" s="181">
        <v>0</v>
      </c>
      <c r="G71" s="181">
        <v>3</v>
      </c>
      <c r="H71" s="181">
        <v>0</v>
      </c>
      <c r="I71" s="181">
        <v>0</v>
      </c>
      <c r="J71" s="181">
        <v>0</v>
      </c>
      <c r="K71" s="181">
        <v>0</v>
      </c>
      <c r="L71" s="181">
        <v>1</v>
      </c>
      <c r="M71" s="181">
        <v>3</v>
      </c>
      <c r="N71" s="181">
        <v>1</v>
      </c>
      <c r="O71" s="181">
        <v>0</v>
      </c>
      <c r="P71" s="181">
        <v>0</v>
      </c>
      <c r="Q71" s="181">
        <v>0</v>
      </c>
      <c r="R71" s="181">
        <v>0</v>
      </c>
      <c r="S71" s="181">
        <v>0</v>
      </c>
      <c r="T71" s="181">
        <v>0</v>
      </c>
      <c r="U71" s="181">
        <v>0</v>
      </c>
      <c r="V71" s="181">
        <v>0</v>
      </c>
      <c r="W71" s="181">
        <v>0</v>
      </c>
      <c r="X71" s="181">
        <v>0</v>
      </c>
      <c r="Y71" s="181">
        <v>0</v>
      </c>
    </row>
    <row r="72" spans="1:25">
      <c r="A72" s="180" t="s">
        <v>650</v>
      </c>
      <c r="B72" s="180" t="s">
        <v>651</v>
      </c>
      <c r="C72" s="180" t="s">
        <v>652</v>
      </c>
      <c r="D72" s="181">
        <v>5</v>
      </c>
      <c r="E72" s="181">
        <v>0</v>
      </c>
      <c r="F72" s="181">
        <v>5</v>
      </c>
      <c r="G72" s="181">
        <v>0</v>
      </c>
      <c r="H72" s="181">
        <v>0</v>
      </c>
      <c r="I72" s="181">
        <v>0</v>
      </c>
      <c r="J72" s="181">
        <v>0</v>
      </c>
      <c r="K72" s="181">
        <v>0</v>
      </c>
      <c r="L72" s="181">
        <v>1</v>
      </c>
      <c r="M72" s="181">
        <v>3</v>
      </c>
      <c r="N72" s="181">
        <v>1</v>
      </c>
      <c r="O72" s="181">
        <v>0</v>
      </c>
      <c r="P72" s="181">
        <v>0</v>
      </c>
      <c r="Q72" s="181">
        <v>0</v>
      </c>
      <c r="R72" s="181">
        <v>0</v>
      </c>
      <c r="S72" s="181">
        <v>0</v>
      </c>
      <c r="T72" s="181">
        <v>0</v>
      </c>
      <c r="U72" s="181">
        <v>0</v>
      </c>
      <c r="V72" s="181">
        <v>0</v>
      </c>
      <c r="W72" s="181">
        <v>0</v>
      </c>
      <c r="X72" s="181">
        <v>0</v>
      </c>
      <c r="Y72" s="181">
        <v>0</v>
      </c>
    </row>
    <row r="73" spans="1:25">
      <c r="A73" s="180" t="s">
        <v>653</v>
      </c>
      <c r="B73" s="180" t="s">
        <v>654</v>
      </c>
      <c r="C73" s="180" t="s">
        <v>655</v>
      </c>
      <c r="D73" s="181">
        <v>10</v>
      </c>
      <c r="E73" s="181">
        <v>6</v>
      </c>
      <c r="F73" s="181">
        <v>9</v>
      </c>
      <c r="G73" s="181">
        <v>0</v>
      </c>
      <c r="H73" s="181">
        <v>0</v>
      </c>
      <c r="I73" s="181">
        <v>0</v>
      </c>
      <c r="J73" s="181">
        <v>0</v>
      </c>
      <c r="K73" s="181">
        <v>10</v>
      </c>
      <c r="L73" s="181">
        <v>0</v>
      </c>
      <c r="M73" s="181">
        <v>0</v>
      </c>
      <c r="N73" s="181">
        <v>0</v>
      </c>
      <c r="O73" s="181">
        <v>0</v>
      </c>
      <c r="P73" s="181">
        <v>0</v>
      </c>
      <c r="Q73" s="181">
        <v>0</v>
      </c>
      <c r="R73" s="181">
        <v>0</v>
      </c>
      <c r="S73" s="181">
        <v>0</v>
      </c>
      <c r="T73" s="181">
        <v>0</v>
      </c>
      <c r="U73" s="181">
        <v>0</v>
      </c>
      <c r="V73" s="181">
        <v>0</v>
      </c>
      <c r="W73" s="181">
        <v>0</v>
      </c>
      <c r="X73" s="181">
        <v>0</v>
      </c>
      <c r="Y73" s="181">
        <v>0</v>
      </c>
    </row>
    <row r="74" spans="1:25">
      <c r="A74" s="180" t="s">
        <v>656</v>
      </c>
      <c r="B74" s="180" t="s">
        <v>657</v>
      </c>
      <c r="C74" s="180" t="s">
        <v>658</v>
      </c>
      <c r="D74" s="181">
        <v>1</v>
      </c>
      <c r="E74" s="181">
        <v>0</v>
      </c>
      <c r="F74" s="181">
        <v>4</v>
      </c>
      <c r="G74" s="181">
        <v>0</v>
      </c>
      <c r="H74" s="181">
        <v>0</v>
      </c>
      <c r="I74" s="181">
        <v>0</v>
      </c>
      <c r="J74" s="181">
        <v>0</v>
      </c>
      <c r="K74" s="181">
        <v>0</v>
      </c>
      <c r="L74" s="181">
        <v>1</v>
      </c>
      <c r="M74" s="181">
        <v>0</v>
      </c>
      <c r="N74" s="181">
        <v>0</v>
      </c>
      <c r="O74" s="181">
        <v>0</v>
      </c>
      <c r="P74" s="181">
        <v>0</v>
      </c>
      <c r="Q74" s="181">
        <v>0</v>
      </c>
      <c r="R74" s="181">
        <v>0</v>
      </c>
      <c r="S74" s="181">
        <v>0</v>
      </c>
      <c r="T74" s="181">
        <v>0</v>
      </c>
      <c r="U74" s="181">
        <v>0</v>
      </c>
      <c r="V74" s="181">
        <v>0</v>
      </c>
      <c r="W74" s="181">
        <v>0</v>
      </c>
      <c r="X74" s="181">
        <v>0</v>
      </c>
      <c r="Y74" s="181">
        <v>0</v>
      </c>
    </row>
    <row r="75" spans="1:25">
      <c r="A75" s="180" t="s">
        <v>659</v>
      </c>
      <c r="B75" s="180" t="s">
        <v>660</v>
      </c>
      <c r="C75" s="180" t="s">
        <v>661</v>
      </c>
      <c r="D75" s="181">
        <v>10</v>
      </c>
      <c r="E75" s="181">
        <v>10</v>
      </c>
      <c r="F75" s="181">
        <v>0</v>
      </c>
      <c r="G75" s="181">
        <v>0</v>
      </c>
      <c r="H75" s="181">
        <v>0</v>
      </c>
      <c r="I75" s="181">
        <v>0</v>
      </c>
      <c r="J75" s="181">
        <v>4</v>
      </c>
      <c r="K75" s="181">
        <v>6</v>
      </c>
      <c r="L75" s="181">
        <v>0</v>
      </c>
      <c r="M75" s="181">
        <v>0</v>
      </c>
      <c r="N75" s="181">
        <v>0</v>
      </c>
      <c r="O75" s="181">
        <v>0</v>
      </c>
      <c r="P75" s="181">
        <v>0</v>
      </c>
      <c r="Q75" s="181">
        <v>0</v>
      </c>
      <c r="R75" s="181">
        <v>0</v>
      </c>
      <c r="S75" s="181">
        <v>0</v>
      </c>
      <c r="T75" s="181">
        <v>0</v>
      </c>
      <c r="U75" s="181">
        <v>0</v>
      </c>
      <c r="V75" s="181">
        <v>0</v>
      </c>
      <c r="W75" s="181">
        <v>0</v>
      </c>
      <c r="X75" s="181">
        <v>0</v>
      </c>
      <c r="Y75" s="181">
        <v>0</v>
      </c>
    </row>
    <row r="76" spans="1:25">
      <c r="A76" s="180" t="s">
        <v>662</v>
      </c>
      <c r="B76" s="180" t="s">
        <v>663</v>
      </c>
      <c r="C76" s="180" t="s">
        <v>664</v>
      </c>
      <c r="D76" s="181">
        <v>10</v>
      </c>
      <c r="E76" s="181">
        <v>3</v>
      </c>
      <c r="F76" s="181">
        <v>7</v>
      </c>
      <c r="G76" s="181">
        <v>0</v>
      </c>
      <c r="H76" s="181">
        <v>0</v>
      </c>
      <c r="I76" s="181">
        <v>0</v>
      </c>
      <c r="J76" s="181">
        <v>0</v>
      </c>
      <c r="K76" s="181">
        <v>9</v>
      </c>
      <c r="L76" s="181">
        <v>1</v>
      </c>
      <c r="M76" s="181">
        <v>0</v>
      </c>
      <c r="N76" s="181">
        <v>0</v>
      </c>
      <c r="O76" s="181">
        <v>0</v>
      </c>
      <c r="P76" s="181">
        <v>0</v>
      </c>
      <c r="Q76" s="181">
        <v>0</v>
      </c>
      <c r="R76" s="181">
        <v>0</v>
      </c>
      <c r="S76" s="181">
        <v>0</v>
      </c>
      <c r="T76" s="181">
        <v>0</v>
      </c>
      <c r="U76" s="181">
        <v>0</v>
      </c>
      <c r="V76" s="181">
        <v>0</v>
      </c>
      <c r="W76" s="181">
        <v>0</v>
      </c>
      <c r="X76" s="181">
        <v>0</v>
      </c>
      <c r="Y76" s="181">
        <v>0</v>
      </c>
    </row>
    <row r="77" spans="1:25">
      <c r="A77" s="180" t="s">
        <v>665</v>
      </c>
      <c r="B77" s="180" t="s">
        <v>666</v>
      </c>
      <c r="C77" s="180" t="s">
        <v>667</v>
      </c>
      <c r="D77" s="181">
        <v>10</v>
      </c>
      <c r="E77" s="181">
        <v>8</v>
      </c>
      <c r="F77" s="181">
        <v>2</v>
      </c>
      <c r="G77" s="181">
        <v>0</v>
      </c>
      <c r="H77" s="181">
        <v>0</v>
      </c>
      <c r="I77" s="181">
        <v>0</v>
      </c>
      <c r="J77" s="181">
        <v>0</v>
      </c>
      <c r="K77" s="181">
        <v>4</v>
      </c>
      <c r="L77" s="181">
        <v>6</v>
      </c>
      <c r="M77" s="181">
        <v>0</v>
      </c>
      <c r="N77" s="181">
        <v>0</v>
      </c>
      <c r="O77" s="181">
        <v>0</v>
      </c>
      <c r="P77" s="181">
        <v>0</v>
      </c>
      <c r="Q77" s="181">
        <v>0</v>
      </c>
      <c r="R77" s="181">
        <v>0</v>
      </c>
      <c r="S77" s="181">
        <v>0</v>
      </c>
      <c r="T77" s="181">
        <v>0</v>
      </c>
      <c r="U77" s="181">
        <v>0</v>
      </c>
      <c r="V77" s="181">
        <v>0</v>
      </c>
      <c r="W77" s="181">
        <v>0</v>
      </c>
      <c r="X77" s="181">
        <v>0</v>
      </c>
      <c r="Y77" s="181">
        <v>0</v>
      </c>
    </row>
    <row r="78" spans="1:25">
      <c r="A78" s="180" t="s">
        <v>668</v>
      </c>
      <c r="B78" s="180" t="s">
        <v>669</v>
      </c>
      <c r="C78" s="180" t="s">
        <v>670</v>
      </c>
      <c r="D78" s="181">
        <v>5</v>
      </c>
      <c r="E78" s="181">
        <v>0</v>
      </c>
      <c r="F78" s="181">
        <v>5</v>
      </c>
      <c r="G78" s="181">
        <v>0</v>
      </c>
      <c r="H78" s="181">
        <v>0</v>
      </c>
      <c r="I78" s="181">
        <v>0</v>
      </c>
      <c r="J78" s="181">
        <v>0</v>
      </c>
      <c r="K78" s="181">
        <v>0</v>
      </c>
      <c r="L78" s="181">
        <v>3</v>
      </c>
      <c r="M78" s="181">
        <v>0</v>
      </c>
      <c r="N78" s="181">
        <v>2</v>
      </c>
      <c r="O78" s="181">
        <v>0</v>
      </c>
      <c r="P78" s="181">
        <v>0</v>
      </c>
      <c r="Q78" s="181">
        <v>0</v>
      </c>
      <c r="R78" s="181">
        <v>0</v>
      </c>
      <c r="S78" s="181">
        <v>0</v>
      </c>
      <c r="T78" s="181">
        <v>0</v>
      </c>
      <c r="U78" s="181">
        <v>0</v>
      </c>
      <c r="V78" s="181">
        <v>0</v>
      </c>
      <c r="W78" s="181">
        <v>0</v>
      </c>
      <c r="X78" s="181">
        <v>0</v>
      </c>
      <c r="Y78" s="181">
        <v>0</v>
      </c>
    </row>
    <row r="79" spans="1:25">
      <c r="A79" s="180" t="s">
        <v>671</v>
      </c>
      <c r="B79" s="180" t="s">
        <v>672</v>
      </c>
      <c r="C79" s="180" t="s">
        <v>673</v>
      </c>
      <c r="D79" s="181">
        <v>10</v>
      </c>
      <c r="E79" s="181">
        <v>10</v>
      </c>
      <c r="F79" s="181">
        <v>0</v>
      </c>
      <c r="G79" s="181">
        <v>0</v>
      </c>
      <c r="H79" s="181">
        <v>0</v>
      </c>
      <c r="I79" s="181">
        <v>0</v>
      </c>
      <c r="J79" s="181">
        <v>1</v>
      </c>
      <c r="K79" s="181">
        <v>9</v>
      </c>
      <c r="L79" s="181">
        <v>0</v>
      </c>
      <c r="M79" s="181">
        <v>0</v>
      </c>
      <c r="N79" s="181">
        <v>0</v>
      </c>
      <c r="O79" s="181">
        <v>0</v>
      </c>
      <c r="P79" s="181">
        <v>0</v>
      </c>
      <c r="Q79" s="181">
        <v>0</v>
      </c>
      <c r="R79" s="181">
        <v>0</v>
      </c>
      <c r="S79" s="181">
        <v>0</v>
      </c>
      <c r="T79" s="181">
        <v>0</v>
      </c>
      <c r="U79" s="181">
        <v>0</v>
      </c>
      <c r="V79" s="181">
        <v>0</v>
      </c>
      <c r="W79" s="181">
        <v>0</v>
      </c>
      <c r="X79" s="181">
        <v>0</v>
      </c>
      <c r="Y79" s="181">
        <v>0</v>
      </c>
    </row>
    <row r="80" spans="1:25">
      <c r="A80" s="180" t="s">
        <v>674</v>
      </c>
      <c r="B80" s="180" t="s">
        <v>675</v>
      </c>
      <c r="C80" s="180" t="s">
        <v>676</v>
      </c>
      <c r="D80" s="181">
        <v>1</v>
      </c>
      <c r="E80" s="181">
        <v>0</v>
      </c>
      <c r="F80" s="181">
        <v>5</v>
      </c>
      <c r="G80" s="181">
        <v>0</v>
      </c>
      <c r="H80" s="181">
        <v>0</v>
      </c>
      <c r="I80" s="181">
        <v>0</v>
      </c>
      <c r="J80" s="181">
        <v>0</v>
      </c>
      <c r="K80" s="181">
        <v>0</v>
      </c>
      <c r="L80" s="181">
        <v>1</v>
      </c>
      <c r="M80" s="181">
        <v>0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</row>
    <row r="81" spans="1:25">
      <c r="A81" s="180" t="s">
        <v>677</v>
      </c>
      <c r="B81" s="180" t="s">
        <v>678</v>
      </c>
      <c r="C81" s="180" t="s">
        <v>679</v>
      </c>
      <c r="D81" s="181">
        <v>5</v>
      </c>
      <c r="E81" s="181">
        <v>0</v>
      </c>
      <c r="F81" s="181">
        <v>5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4</v>
      </c>
      <c r="N81" s="181">
        <v>0</v>
      </c>
      <c r="O81" s="181">
        <v>1</v>
      </c>
      <c r="P81" s="181">
        <v>0</v>
      </c>
      <c r="Q81" s="181">
        <v>0</v>
      </c>
      <c r="R81" s="181">
        <v>0</v>
      </c>
      <c r="S81" s="181">
        <v>0</v>
      </c>
      <c r="T81" s="181">
        <v>0</v>
      </c>
      <c r="U81" s="181">
        <v>0</v>
      </c>
      <c r="V81" s="181">
        <v>0</v>
      </c>
      <c r="W81" s="181">
        <v>0</v>
      </c>
      <c r="X81" s="181">
        <v>0</v>
      </c>
      <c r="Y81" s="181">
        <v>0</v>
      </c>
    </row>
    <row r="82" spans="1:25">
      <c r="A82" s="180" t="s">
        <v>680</v>
      </c>
      <c r="B82" s="180" t="s">
        <v>681</v>
      </c>
      <c r="C82" s="180" t="s">
        <v>682</v>
      </c>
      <c r="D82" s="181">
        <v>10</v>
      </c>
      <c r="E82" s="181">
        <v>10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7</v>
      </c>
      <c r="L82" s="181">
        <v>3</v>
      </c>
      <c r="M82" s="181">
        <v>0</v>
      </c>
      <c r="N82" s="181">
        <v>0</v>
      </c>
      <c r="O82" s="181">
        <v>0</v>
      </c>
      <c r="P82" s="181">
        <v>0</v>
      </c>
      <c r="Q82" s="181">
        <v>0</v>
      </c>
      <c r="R82" s="181">
        <v>0</v>
      </c>
      <c r="S82" s="181">
        <v>0</v>
      </c>
      <c r="T82" s="181">
        <v>0</v>
      </c>
      <c r="U82" s="181">
        <v>0</v>
      </c>
      <c r="V82" s="181">
        <v>0</v>
      </c>
      <c r="W82" s="181">
        <v>0</v>
      </c>
      <c r="X82" s="181">
        <v>0</v>
      </c>
      <c r="Y82" s="181">
        <v>0</v>
      </c>
    </row>
    <row r="83" spans="1:25">
      <c r="A83" s="180" t="s">
        <v>683</v>
      </c>
      <c r="B83" s="180" t="s">
        <v>684</v>
      </c>
      <c r="C83" s="180" t="s">
        <v>685</v>
      </c>
      <c r="D83" s="181">
        <v>5</v>
      </c>
      <c r="E83" s="181">
        <v>1</v>
      </c>
      <c r="F83" s="181">
        <v>4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v>2</v>
      </c>
      <c r="N83" s="181">
        <v>3</v>
      </c>
      <c r="O83" s="181">
        <v>0</v>
      </c>
      <c r="P83" s="181">
        <v>0</v>
      </c>
      <c r="Q83" s="181">
        <v>0</v>
      </c>
      <c r="R83" s="181">
        <v>0</v>
      </c>
      <c r="S83" s="181">
        <v>0</v>
      </c>
      <c r="T83" s="181">
        <v>0</v>
      </c>
      <c r="U83" s="181">
        <v>0</v>
      </c>
      <c r="V83" s="181">
        <v>0</v>
      </c>
      <c r="W83" s="181">
        <v>0</v>
      </c>
      <c r="X83" s="181">
        <v>0</v>
      </c>
      <c r="Y83" s="181">
        <v>0</v>
      </c>
    </row>
    <row r="84" spans="1:25">
      <c r="A84" s="180" t="s">
        <v>686</v>
      </c>
      <c r="B84" s="180" t="s">
        <v>687</v>
      </c>
      <c r="C84" s="180" t="s">
        <v>688</v>
      </c>
      <c r="D84" s="181">
        <v>15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8</v>
      </c>
      <c r="K84" s="181">
        <v>7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81">
        <v>0</v>
      </c>
      <c r="R84" s="181">
        <v>0</v>
      </c>
      <c r="S84" s="181">
        <v>0</v>
      </c>
      <c r="T84" s="181">
        <v>0</v>
      </c>
      <c r="U84" s="181">
        <v>0</v>
      </c>
      <c r="V84" s="181">
        <v>0</v>
      </c>
      <c r="W84" s="181">
        <v>0</v>
      </c>
      <c r="X84" s="181">
        <v>0</v>
      </c>
      <c r="Y84" s="181">
        <v>0</v>
      </c>
    </row>
    <row r="85" spans="1:25">
      <c r="A85" s="180" t="s">
        <v>689</v>
      </c>
      <c r="B85" s="180" t="s">
        <v>690</v>
      </c>
      <c r="C85" s="180" t="s">
        <v>691</v>
      </c>
      <c r="D85" s="181">
        <v>20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20</v>
      </c>
      <c r="K85" s="181">
        <v>0</v>
      </c>
      <c r="L85" s="181">
        <v>0</v>
      </c>
      <c r="M85" s="181">
        <v>0</v>
      </c>
      <c r="N85" s="181">
        <v>0</v>
      </c>
      <c r="O85" s="181">
        <v>0</v>
      </c>
      <c r="P85" s="181">
        <v>0</v>
      </c>
      <c r="Q85" s="181">
        <v>0</v>
      </c>
      <c r="R85" s="181">
        <v>0</v>
      </c>
      <c r="S85" s="181">
        <v>0</v>
      </c>
      <c r="T85" s="181">
        <v>0</v>
      </c>
      <c r="U85" s="181">
        <v>0</v>
      </c>
      <c r="V85" s="181">
        <v>0</v>
      </c>
      <c r="W85" s="181">
        <v>0</v>
      </c>
      <c r="X85" s="181">
        <v>0</v>
      </c>
      <c r="Y85" s="181">
        <v>0</v>
      </c>
    </row>
    <row r="86" spans="1:25">
      <c r="A86" s="180" t="s">
        <v>692</v>
      </c>
      <c r="B86" s="180" t="s">
        <v>693</v>
      </c>
      <c r="C86" s="180" t="s">
        <v>694</v>
      </c>
      <c r="D86" s="181">
        <v>1</v>
      </c>
      <c r="E86" s="181">
        <v>4</v>
      </c>
      <c r="F86" s="181">
        <v>0</v>
      </c>
      <c r="G86" s="181">
        <v>0</v>
      </c>
      <c r="H86" s="181">
        <v>0</v>
      </c>
      <c r="I86" s="181">
        <v>0</v>
      </c>
      <c r="J86" s="181">
        <v>1</v>
      </c>
      <c r="K86" s="181">
        <v>0</v>
      </c>
      <c r="L86" s="181">
        <v>0</v>
      </c>
      <c r="M86" s="181">
        <v>0</v>
      </c>
      <c r="N86" s="181">
        <v>0</v>
      </c>
      <c r="O86" s="181">
        <v>0</v>
      </c>
      <c r="P86" s="181">
        <v>0</v>
      </c>
      <c r="Q86" s="181">
        <v>0</v>
      </c>
      <c r="R86" s="181">
        <v>0</v>
      </c>
      <c r="S86" s="181">
        <v>0</v>
      </c>
      <c r="T86" s="181">
        <v>0</v>
      </c>
      <c r="U86" s="181">
        <v>0</v>
      </c>
      <c r="V86" s="181">
        <v>0</v>
      </c>
      <c r="W86" s="181">
        <v>0</v>
      </c>
      <c r="X86" s="181">
        <v>0</v>
      </c>
      <c r="Y86" s="181">
        <v>0</v>
      </c>
    </row>
    <row r="87" spans="1:25">
      <c r="A87" s="180" t="s">
        <v>695</v>
      </c>
      <c r="B87" s="180" t="s">
        <v>696</v>
      </c>
      <c r="C87" s="180" t="s">
        <v>697</v>
      </c>
      <c r="D87" s="181">
        <v>10</v>
      </c>
      <c r="E87" s="181">
        <v>9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  <c r="K87" s="181">
        <v>1</v>
      </c>
      <c r="L87" s="181">
        <v>6</v>
      </c>
      <c r="M87" s="181">
        <v>3</v>
      </c>
      <c r="N87" s="181">
        <v>0</v>
      </c>
      <c r="O87" s="181">
        <v>0</v>
      </c>
      <c r="P87" s="181">
        <v>0</v>
      </c>
      <c r="Q87" s="181">
        <v>0</v>
      </c>
      <c r="R87" s="181">
        <v>0</v>
      </c>
      <c r="S87" s="181">
        <v>0</v>
      </c>
      <c r="T87" s="181">
        <v>0</v>
      </c>
      <c r="U87" s="181">
        <v>0</v>
      </c>
      <c r="V87" s="181">
        <v>0</v>
      </c>
      <c r="W87" s="181">
        <v>0</v>
      </c>
      <c r="X87" s="181">
        <v>0</v>
      </c>
      <c r="Y87" s="181">
        <v>0</v>
      </c>
    </row>
    <row r="88" spans="1:25">
      <c r="A88" s="180" t="s">
        <v>698</v>
      </c>
      <c r="B88" s="180" t="s">
        <v>699</v>
      </c>
      <c r="C88" s="180" t="s">
        <v>700</v>
      </c>
      <c r="D88" s="181">
        <v>10</v>
      </c>
      <c r="E88" s="181">
        <v>5</v>
      </c>
      <c r="F88" s="181">
        <v>3</v>
      </c>
      <c r="G88" s="181">
        <v>2</v>
      </c>
      <c r="H88" s="181">
        <v>0</v>
      </c>
      <c r="I88" s="181">
        <v>0</v>
      </c>
      <c r="J88" s="181">
        <v>0</v>
      </c>
      <c r="K88" s="181">
        <v>3</v>
      </c>
      <c r="L88" s="181">
        <v>2</v>
      </c>
      <c r="M88" s="181">
        <v>2</v>
      </c>
      <c r="N88" s="181">
        <v>3</v>
      </c>
      <c r="O88" s="181">
        <v>0</v>
      </c>
      <c r="P88" s="181">
        <v>0</v>
      </c>
      <c r="Q88" s="181">
        <v>0</v>
      </c>
      <c r="R88" s="181">
        <v>0</v>
      </c>
      <c r="S88" s="181">
        <v>0</v>
      </c>
      <c r="T88" s="181">
        <v>0</v>
      </c>
      <c r="U88" s="181">
        <v>0</v>
      </c>
      <c r="V88" s="181">
        <v>0</v>
      </c>
      <c r="W88" s="181">
        <v>0</v>
      </c>
      <c r="X88" s="181">
        <v>0</v>
      </c>
      <c r="Y88" s="181">
        <v>0</v>
      </c>
    </row>
    <row r="89" spans="1:25">
      <c r="A89" s="180" t="s">
        <v>701</v>
      </c>
      <c r="B89" s="180" t="s">
        <v>702</v>
      </c>
      <c r="C89" s="180" t="s">
        <v>703</v>
      </c>
      <c r="D89" s="181">
        <v>5</v>
      </c>
      <c r="E89" s="181">
        <v>1</v>
      </c>
      <c r="F89" s="181">
        <v>2</v>
      </c>
      <c r="G89" s="181">
        <v>2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181">
        <v>5</v>
      </c>
      <c r="N89" s="181">
        <v>0</v>
      </c>
      <c r="O89" s="181">
        <v>0</v>
      </c>
      <c r="P89" s="181">
        <v>0</v>
      </c>
      <c r="Q89" s="181">
        <v>0</v>
      </c>
      <c r="R89" s="181">
        <v>0</v>
      </c>
      <c r="S89" s="181">
        <v>0</v>
      </c>
      <c r="T89" s="181">
        <v>0</v>
      </c>
      <c r="U89" s="181">
        <v>0</v>
      </c>
      <c r="V89" s="181">
        <v>0</v>
      </c>
      <c r="W89" s="181">
        <v>0</v>
      </c>
      <c r="X89" s="181">
        <v>0</v>
      </c>
      <c r="Y89" s="181">
        <v>0</v>
      </c>
    </row>
    <row r="90" spans="1:25">
      <c r="A90" s="180" t="s">
        <v>704</v>
      </c>
      <c r="B90" s="180" t="s">
        <v>705</v>
      </c>
      <c r="C90" s="180" t="s">
        <v>706</v>
      </c>
      <c r="D90" s="181">
        <v>20</v>
      </c>
      <c r="E90" s="181">
        <v>0</v>
      </c>
      <c r="F90" s="181">
        <v>0</v>
      </c>
      <c r="G90" s="181">
        <v>0</v>
      </c>
      <c r="H90" s="181">
        <v>0</v>
      </c>
      <c r="I90" s="181">
        <v>0</v>
      </c>
      <c r="J90" s="181">
        <v>16</v>
      </c>
      <c r="K90" s="181">
        <v>4</v>
      </c>
      <c r="L90" s="181">
        <v>0</v>
      </c>
      <c r="M90" s="181">
        <v>0</v>
      </c>
      <c r="N90" s="181">
        <v>0</v>
      </c>
      <c r="O90" s="181">
        <v>0</v>
      </c>
      <c r="P90" s="181">
        <v>0</v>
      </c>
      <c r="Q90" s="181">
        <v>0</v>
      </c>
      <c r="R90" s="181">
        <v>0</v>
      </c>
      <c r="S90" s="181">
        <v>0</v>
      </c>
      <c r="T90" s="181">
        <v>0</v>
      </c>
      <c r="U90" s="181">
        <v>0</v>
      </c>
      <c r="V90" s="181">
        <v>0</v>
      </c>
      <c r="W90" s="181">
        <v>0</v>
      </c>
      <c r="X90" s="181">
        <v>0</v>
      </c>
      <c r="Y90" s="181">
        <v>0</v>
      </c>
    </row>
    <row r="91" spans="1:25">
      <c r="A91" s="180" t="s">
        <v>707</v>
      </c>
      <c r="B91" s="180" t="s">
        <v>708</v>
      </c>
      <c r="C91" s="180" t="s">
        <v>709</v>
      </c>
      <c r="D91" s="181">
        <v>10</v>
      </c>
      <c r="E91" s="181">
        <v>0</v>
      </c>
      <c r="F91" s="181">
        <v>10</v>
      </c>
      <c r="G91" s="181">
        <v>0</v>
      </c>
      <c r="H91" s="181">
        <v>0</v>
      </c>
      <c r="I91" s="181">
        <v>0</v>
      </c>
      <c r="J91" s="181">
        <v>0</v>
      </c>
      <c r="K91" s="181">
        <v>1</v>
      </c>
      <c r="L91" s="181">
        <v>5</v>
      </c>
      <c r="M91" s="181">
        <v>4</v>
      </c>
      <c r="N91" s="181">
        <v>0</v>
      </c>
      <c r="O91" s="181">
        <v>0</v>
      </c>
      <c r="P91" s="181">
        <v>0</v>
      </c>
      <c r="Q91" s="181">
        <v>0</v>
      </c>
      <c r="R91" s="181">
        <v>0</v>
      </c>
      <c r="S91" s="181">
        <v>0</v>
      </c>
      <c r="T91" s="181">
        <v>0</v>
      </c>
      <c r="U91" s="181">
        <v>0</v>
      </c>
      <c r="V91" s="181">
        <v>0</v>
      </c>
      <c r="W91" s="181">
        <v>0</v>
      </c>
      <c r="X91" s="181">
        <v>0</v>
      </c>
      <c r="Y91" s="181">
        <v>0</v>
      </c>
    </row>
    <row r="92" spans="1:25">
      <c r="A92" s="180" t="s">
        <v>710</v>
      </c>
      <c r="B92" s="180" t="s">
        <v>711</v>
      </c>
      <c r="C92" s="180" t="s">
        <v>712</v>
      </c>
      <c r="D92" s="181">
        <v>10</v>
      </c>
      <c r="E92" s="181"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v>3</v>
      </c>
      <c r="K92" s="181">
        <v>7</v>
      </c>
      <c r="L92" s="181">
        <v>0</v>
      </c>
      <c r="M92" s="181">
        <v>0</v>
      </c>
      <c r="N92" s="181">
        <v>0</v>
      </c>
      <c r="O92" s="181">
        <v>0</v>
      </c>
      <c r="P92" s="181">
        <v>0</v>
      </c>
      <c r="Q92" s="181">
        <v>0</v>
      </c>
      <c r="R92" s="181">
        <v>0</v>
      </c>
      <c r="S92" s="181">
        <v>0</v>
      </c>
      <c r="T92" s="181">
        <v>0</v>
      </c>
      <c r="U92" s="181">
        <v>0</v>
      </c>
      <c r="V92" s="181">
        <v>0</v>
      </c>
      <c r="W92" s="181">
        <v>0</v>
      </c>
      <c r="X92" s="181">
        <v>0</v>
      </c>
      <c r="Y92" s="181">
        <v>0</v>
      </c>
    </row>
    <row r="93" spans="1:25">
      <c r="A93" s="180" t="s">
        <v>713</v>
      </c>
      <c r="B93" s="180" t="s">
        <v>714</v>
      </c>
      <c r="C93" s="180" t="s">
        <v>715</v>
      </c>
      <c r="D93" s="181">
        <v>1</v>
      </c>
      <c r="E93" s="181">
        <v>0</v>
      </c>
      <c r="F93" s="181">
        <v>3</v>
      </c>
      <c r="G93" s="181">
        <v>0</v>
      </c>
      <c r="H93" s="181">
        <v>0</v>
      </c>
      <c r="I93" s="181">
        <v>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>
        <v>1</v>
      </c>
      <c r="S93" s="181">
        <v>0</v>
      </c>
      <c r="T93" s="181">
        <v>0</v>
      </c>
      <c r="U93" s="181">
        <v>0</v>
      </c>
      <c r="V93" s="181">
        <v>0</v>
      </c>
      <c r="W93" s="181">
        <v>0</v>
      </c>
      <c r="X93" s="181">
        <v>0</v>
      </c>
      <c r="Y93" s="181">
        <v>0</v>
      </c>
    </row>
    <row r="94" spans="1:25">
      <c r="A94" s="180" t="s">
        <v>716</v>
      </c>
      <c r="B94" s="180" t="s">
        <v>717</v>
      </c>
      <c r="C94" s="180" t="s">
        <v>718</v>
      </c>
      <c r="D94" s="181">
        <v>10</v>
      </c>
      <c r="E94" s="181">
        <v>5</v>
      </c>
      <c r="F94" s="181">
        <v>5</v>
      </c>
      <c r="G94" s="181">
        <v>0</v>
      </c>
      <c r="H94" s="181">
        <v>0</v>
      </c>
      <c r="I94" s="181">
        <v>0</v>
      </c>
      <c r="J94" s="181">
        <v>0</v>
      </c>
      <c r="K94" s="181">
        <v>3</v>
      </c>
      <c r="L94" s="181">
        <v>7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>
        <v>0</v>
      </c>
      <c r="S94" s="181">
        <v>0</v>
      </c>
      <c r="T94" s="181">
        <v>0</v>
      </c>
      <c r="U94" s="181">
        <v>0</v>
      </c>
      <c r="V94" s="181">
        <v>0</v>
      </c>
      <c r="W94" s="181">
        <v>0</v>
      </c>
      <c r="X94" s="181">
        <v>0</v>
      </c>
      <c r="Y94" s="181">
        <v>0</v>
      </c>
    </row>
    <row r="95" spans="1:25">
      <c r="A95" s="180" t="s">
        <v>719</v>
      </c>
      <c r="B95" s="180" t="s">
        <v>720</v>
      </c>
      <c r="C95" s="180" t="s">
        <v>721</v>
      </c>
      <c r="D95" s="181">
        <v>10</v>
      </c>
      <c r="E95" s="181">
        <v>2</v>
      </c>
      <c r="F95" s="181">
        <v>6</v>
      </c>
      <c r="G95" s="181">
        <v>2</v>
      </c>
      <c r="H95" s="181">
        <v>0</v>
      </c>
      <c r="I95" s="181">
        <v>0</v>
      </c>
      <c r="J95" s="181">
        <v>0</v>
      </c>
      <c r="K95" s="181">
        <v>0</v>
      </c>
      <c r="L95" s="181">
        <v>0</v>
      </c>
      <c r="M95" s="181">
        <v>4</v>
      </c>
      <c r="N95" s="181">
        <v>6</v>
      </c>
      <c r="O95" s="181">
        <v>0</v>
      </c>
      <c r="P95" s="181">
        <v>0</v>
      </c>
      <c r="Q95" s="181">
        <v>0</v>
      </c>
      <c r="R95" s="181">
        <v>0</v>
      </c>
      <c r="S95" s="181">
        <v>0</v>
      </c>
      <c r="T95" s="181">
        <v>0</v>
      </c>
      <c r="U95" s="181">
        <v>0</v>
      </c>
      <c r="V95" s="181">
        <v>0</v>
      </c>
      <c r="W95" s="181">
        <v>0</v>
      </c>
      <c r="X95" s="181">
        <v>0</v>
      </c>
      <c r="Y95" s="181">
        <v>0</v>
      </c>
    </row>
    <row r="96" spans="1:25">
      <c r="A96" s="180" t="s">
        <v>722</v>
      </c>
      <c r="B96" s="180" t="s">
        <v>723</v>
      </c>
      <c r="C96" s="180" t="s">
        <v>724</v>
      </c>
      <c r="D96" s="181">
        <v>10</v>
      </c>
      <c r="E96" s="181">
        <v>1</v>
      </c>
      <c r="F96" s="181">
        <v>5</v>
      </c>
      <c r="G96" s="181">
        <v>4</v>
      </c>
      <c r="H96" s="181">
        <v>0</v>
      </c>
      <c r="I96" s="181">
        <v>0</v>
      </c>
      <c r="J96" s="181">
        <v>0</v>
      </c>
      <c r="K96" s="181">
        <v>0</v>
      </c>
      <c r="L96" s="181">
        <v>7</v>
      </c>
      <c r="M96" s="181">
        <v>3</v>
      </c>
      <c r="N96" s="181">
        <v>0</v>
      </c>
      <c r="O96" s="181">
        <v>0</v>
      </c>
      <c r="P96" s="181">
        <v>0</v>
      </c>
      <c r="Q96" s="181">
        <v>0</v>
      </c>
      <c r="R96" s="181">
        <v>0</v>
      </c>
      <c r="S96" s="181">
        <v>0</v>
      </c>
      <c r="T96" s="181">
        <v>0</v>
      </c>
      <c r="U96" s="181">
        <v>0</v>
      </c>
      <c r="V96" s="181">
        <v>0</v>
      </c>
      <c r="W96" s="181">
        <v>0</v>
      </c>
      <c r="X96" s="181">
        <v>0</v>
      </c>
      <c r="Y96" s="181">
        <v>0</v>
      </c>
    </row>
    <row r="97" spans="1:25">
      <c r="A97" s="180" t="s">
        <v>725</v>
      </c>
      <c r="B97" s="180" t="s">
        <v>726</v>
      </c>
      <c r="C97" s="180" t="s">
        <v>727</v>
      </c>
      <c r="D97" s="181">
        <v>10</v>
      </c>
      <c r="E97" s="181">
        <v>1</v>
      </c>
      <c r="F97" s="181">
        <v>9</v>
      </c>
      <c r="G97" s="181">
        <v>0</v>
      </c>
      <c r="H97" s="181">
        <v>0</v>
      </c>
      <c r="I97" s="181">
        <v>0</v>
      </c>
      <c r="J97" s="181">
        <v>0</v>
      </c>
      <c r="K97" s="181">
        <v>0</v>
      </c>
      <c r="L97" s="181">
        <v>10</v>
      </c>
      <c r="M97" s="181">
        <v>0</v>
      </c>
      <c r="N97" s="181">
        <v>0</v>
      </c>
      <c r="O97" s="181">
        <v>0</v>
      </c>
      <c r="P97" s="181">
        <v>0</v>
      </c>
      <c r="Q97" s="181">
        <v>0</v>
      </c>
      <c r="R97" s="181">
        <v>0</v>
      </c>
      <c r="S97" s="181">
        <v>0</v>
      </c>
      <c r="T97" s="181">
        <v>0</v>
      </c>
      <c r="U97" s="181">
        <v>0</v>
      </c>
      <c r="V97" s="181">
        <v>0</v>
      </c>
      <c r="W97" s="181">
        <v>0</v>
      </c>
      <c r="X97" s="181">
        <v>0</v>
      </c>
      <c r="Y97" s="181">
        <v>0</v>
      </c>
    </row>
    <row r="98" spans="1:25">
      <c r="A98" s="180" t="s">
        <v>728</v>
      </c>
      <c r="B98" s="180" t="s">
        <v>729</v>
      </c>
      <c r="C98" s="180" t="s">
        <v>730</v>
      </c>
      <c r="D98" s="181">
        <v>10</v>
      </c>
      <c r="E98" s="181">
        <v>2</v>
      </c>
      <c r="F98" s="181">
        <v>8</v>
      </c>
      <c r="G98" s="181">
        <v>0</v>
      </c>
      <c r="H98" s="181">
        <v>0</v>
      </c>
      <c r="I98" s="181">
        <v>0</v>
      </c>
      <c r="J98" s="181">
        <v>0</v>
      </c>
      <c r="K98" s="181">
        <v>10</v>
      </c>
      <c r="L98" s="181">
        <v>0</v>
      </c>
      <c r="M98" s="181">
        <v>0</v>
      </c>
      <c r="N98" s="181">
        <v>0</v>
      </c>
      <c r="O98" s="181">
        <v>0</v>
      </c>
      <c r="P98" s="181">
        <v>0</v>
      </c>
      <c r="Q98" s="181">
        <v>0</v>
      </c>
      <c r="R98" s="181">
        <v>0</v>
      </c>
      <c r="S98" s="181">
        <v>0</v>
      </c>
      <c r="T98" s="181">
        <v>0</v>
      </c>
      <c r="U98" s="181">
        <v>0</v>
      </c>
      <c r="V98" s="181">
        <v>0</v>
      </c>
      <c r="W98" s="181">
        <v>0</v>
      </c>
      <c r="X98" s="181">
        <v>0</v>
      </c>
      <c r="Y98" s="181">
        <v>0</v>
      </c>
    </row>
    <row r="99" spans="1:25">
      <c r="A99" s="180" t="s">
        <v>731</v>
      </c>
      <c r="B99" s="180" t="s">
        <v>732</v>
      </c>
      <c r="C99" s="180" t="s">
        <v>733</v>
      </c>
      <c r="D99" s="181">
        <v>10</v>
      </c>
      <c r="E99" s="181">
        <v>10</v>
      </c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7</v>
      </c>
      <c r="L99" s="181">
        <v>0</v>
      </c>
      <c r="M99" s="181">
        <v>3</v>
      </c>
      <c r="N99" s="181">
        <v>0</v>
      </c>
      <c r="O99" s="181">
        <v>0</v>
      </c>
      <c r="P99" s="181">
        <v>0</v>
      </c>
      <c r="Q99" s="181">
        <v>0</v>
      </c>
      <c r="R99" s="181">
        <v>0</v>
      </c>
      <c r="S99" s="181">
        <v>0</v>
      </c>
      <c r="T99" s="181">
        <v>0</v>
      </c>
      <c r="U99" s="181">
        <v>0</v>
      </c>
      <c r="V99" s="181">
        <v>0</v>
      </c>
      <c r="W99" s="181">
        <v>0</v>
      </c>
      <c r="X99" s="181">
        <v>0</v>
      </c>
      <c r="Y99" s="181">
        <v>0</v>
      </c>
    </row>
    <row r="100" spans="1:25">
      <c r="A100" s="180" t="s">
        <v>734</v>
      </c>
      <c r="B100" s="180" t="s">
        <v>735</v>
      </c>
      <c r="C100" s="180" t="s">
        <v>736</v>
      </c>
      <c r="D100" s="181">
        <v>2</v>
      </c>
      <c r="E100" s="181">
        <v>0</v>
      </c>
      <c r="F100" s="181">
        <v>2</v>
      </c>
      <c r="G100" s="181">
        <v>0</v>
      </c>
      <c r="H100" s="181">
        <v>0</v>
      </c>
      <c r="I100" s="181">
        <v>0</v>
      </c>
      <c r="J100" s="181">
        <v>0</v>
      </c>
      <c r="K100" s="181">
        <v>2</v>
      </c>
      <c r="L100" s="181">
        <v>0</v>
      </c>
      <c r="M100" s="181">
        <v>0</v>
      </c>
      <c r="N100" s="181">
        <v>0</v>
      </c>
      <c r="O100" s="181">
        <v>0</v>
      </c>
      <c r="P100" s="181">
        <v>0</v>
      </c>
      <c r="Q100" s="181">
        <v>0</v>
      </c>
      <c r="R100" s="181">
        <v>0</v>
      </c>
      <c r="S100" s="181">
        <v>0</v>
      </c>
      <c r="T100" s="181">
        <v>0</v>
      </c>
      <c r="U100" s="181">
        <v>0</v>
      </c>
      <c r="V100" s="181">
        <v>0</v>
      </c>
      <c r="W100" s="181">
        <v>0</v>
      </c>
      <c r="X100" s="181">
        <v>0</v>
      </c>
      <c r="Y100" s="181">
        <v>0</v>
      </c>
    </row>
    <row r="101" spans="1:25">
      <c r="A101" s="180" t="s">
        <v>737</v>
      </c>
      <c r="B101" s="180" t="s">
        <v>738</v>
      </c>
      <c r="C101" s="180" t="s">
        <v>739</v>
      </c>
      <c r="D101" s="181">
        <v>1</v>
      </c>
      <c r="E101" s="181">
        <v>0</v>
      </c>
      <c r="F101" s="181">
        <v>1</v>
      </c>
      <c r="G101" s="181">
        <v>0</v>
      </c>
      <c r="H101" s="181">
        <v>0</v>
      </c>
      <c r="I101" s="181">
        <v>0</v>
      </c>
      <c r="J101" s="181">
        <v>0</v>
      </c>
      <c r="K101" s="181">
        <v>0</v>
      </c>
      <c r="L101" s="181">
        <v>0</v>
      </c>
      <c r="M101" s="181">
        <v>0</v>
      </c>
      <c r="N101" s="181">
        <v>1</v>
      </c>
      <c r="O101" s="181">
        <v>0</v>
      </c>
      <c r="P101" s="181">
        <v>0</v>
      </c>
      <c r="Q101" s="181">
        <v>0</v>
      </c>
      <c r="R101" s="181">
        <v>0</v>
      </c>
      <c r="S101" s="181">
        <v>0</v>
      </c>
      <c r="T101" s="181">
        <v>0</v>
      </c>
      <c r="U101" s="181">
        <v>0</v>
      </c>
      <c r="V101" s="181">
        <v>0</v>
      </c>
      <c r="W101" s="181">
        <v>0</v>
      </c>
      <c r="X101" s="181">
        <v>0</v>
      </c>
      <c r="Y101" s="181">
        <v>0</v>
      </c>
    </row>
    <row r="102" spans="1:25">
      <c r="A102" s="180" t="s">
        <v>740</v>
      </c>
      <c r="B102" s="180" t="s">
        <v>741</v>
      </c>
      <c r="C102" s="180" t="s">
        <v>742</v>
      </c>
      <c r="D102" s="181">
        <v>10</v>
      </c>
      <c r="E102" s="181">
        <v>10</v>
      </c>
      <c r="F102" s="181">
        <v>0</v>
      </c>
      <c r="G102" s="181">
        <v>0</v>
      </c>
      <c r="H102" s="181">
        <v>0</v>
      </c>
      <c r="I102" s="181">
        <v>0</v>
      </c>
      <c r="J102" s="181">
        <v>4</v>
      </c>
      <c r="K102" s="181">
        <v>6</v>
      </c>
      <c r="L102" s="181">
        <v>0</v>
      </c>
      <c r="M102" s="181">
        <v>0</v>
      </c>
      <c r="N102" s="181">
        <v>0</v>
      </c>
      <c r="O102" s="181">
        <v>0</v>
      </c>
      <c r="P102" s="181">
        <v>0</v>
      </c>
      <c r="Q102" s="181">
        <v>0</v>
      </c>
      <c r="R102" s="181">
        <v>0</v>
      </c>
      <c r="S102" s="181">
        <v>0</v>
      </c>
      <c r="T102" s="181">
        <v>0</v>
      </c>
      <c r="U102" s="181">
        <v>0</v>
      </c>
      <c r="V102" s="181">
        <v>0</v>
      </c>
      <c r="W102" s="181">
        <v>0</v>
      </c>
      <c r="X102" s="181">
        <v>0</v>
      </c>
      <c r="Y102" s="181">
        <v>0</v>
      </c>
    </row>
    <row r="103" spans="1:25">
      <c r="A103" s="180" t="s">
        <v>743</v>
      </c>
      <c r="B103" s="180" t="s">
        <v>744</v>
      </c>
      <c r="C103" s="180" t="s">
        <v>745</v>
      </c>
      <c r="D103" s="181">
        <v>10</v>
      </c>
      <c r="E103" s="181">
        <v>22</v>
      </c>
      <c r="F103" s="181">
        <v>0</v>
      </c>
      <c r="G103" s="181">
        <v>0</v>
      </c>
      <c r="H103" s="181">
        <v>0</v>
      </c>
      <c r="I103" s="181">
        <v>0</v>
      </c>
      <c r="J103" s="181">
        <v>7</v>
      </c>
      <c r="K103" s="181">
        <v>3</v>
      </c>
      <c r="L103" s="181">
        <v>0</v>
      </c>
      <c r="M103" s="181">
        <v>0</v>
      </c>
      <c r="N103" s="181">
        <v>0</v>
      </c>
      <c r="O103" s="181">
        <v>0</v>
      </c>
      <c r="P103" s="181">
        <v>0</v>
      </c>
      <c r="Q103" s="181">
        <v>0</v>
      </c>
      <c r="R103" s="181">
        <v>0</v>
      </c>
      <c r="S103" s="181">
        <v>0</v>
      </c>
      <c r="T103" s="181">
        <v>0</v>
      </c>
      <c r="U103" s="181">
        <v>0</v>
      </c>
      <c r="V103" s="181">
        <v>0</v>
      </c>
      <c r="W103" s="181">
        <v>0</v>
      </c>
      <c r="X103" s="181">
        <v>0</v>
      </c>
      <c r="Y103" s="181">
        <v>0</v>
      </c>
    </row>
    <row r="104" spans="1:25">
      <c r="A104" s="180" t="s">
        <v>746</v>
      </c>
      <c r="B104" s="180" t="s">
        <v>747</v>
      </c>
      <c r="C104" s="180" t="s">
        <v>748</v>
      </c>
      <c r="D104" s="181">
        <v>10</v>
      </c>
      <c r="E104" s="181">
        <v>21</v>
      </c>
      <c r="F104" s="181">
        <v>0</v>
      </c>
      <c r="G104" s="181">
        <v>0</v>
      </c>
      <c r="H104" s="181">
        <v>0</v>
      </c>
      <c r="I104" s="181">
        <v>0</v>
      </c>
      <c r="J104" s="181">
        <v>0</v>
      </c>
      <c r="K104" s="181">
        <v>7</v>
      </c>
      <c r="L104" s="181">
        <v>3</v>
      </c>
      <c r="M104" s="181">
        <v>0</v>
      </c>
      <c r="N104" s="181">
        <v>0</v>
      </c>
      <c r="O104" s="181">
        <v>0</v>
      </c>
      <c r="P104" s="181">
        <v>0</v>
      </c>
      <c r="Q104" s="181">
        <v>0</v>
      </c>
      <c r="R104" s="181">
        <v>0</v>
      </c>
      <c r="S104" s="181">
        <v>0</v>
      </c>
      <c r="T104" s="181">
        <v>0</v>
      </c>
      <c r="U104" s="181">
        <v>0</v>
      </c>
      <c r="V104" s="181">
        <v>0</v>
      </c>
      <c r="W104" s="181">
        <v>0</v>
      </c>
      <c r="X104" s="181">
        <v>0</v>
      </c>
      <c r="Y104" s="181">
        <v>0</v>
      </c>
    </row>
    <row r="105" spans="1:25">
      <c r="A105" s="180" t="s">
        <v>749</v>
      </c>
      <c r="B105" s="180" t="s">
        <v>750</v>
      </c>
      <c r="C105" s="180" t="s">
        <v>751</v>
      </c>
      <c r="D105" s="181">
        <v>1</v>
      </c>
      <c r="E105" s="181">
        <v>4</v>
      </c>
      <c r="F105" s="181">
        <v>0</v>
      </c>
      <c r="G105" s="181">
        <v>0</v>
      </c>
      <c r="H105" s="181">
        <v>0</v>
      </c>
      <c r="I105" s="181">
        <v>0</v>
      </c>
      <c r="J105" s="181">
        <v>0</v>
      </c>
      <c r="K105" s="181">
        <v>0</v>
      </c>
      <c r="L105" s="181">
        <v>1</v>
      </c>
      <c r="M105" s="181">
        <v>0</v>
      </c>
      <c r="N105" s="181">
        <v>0</v>
      </c>
      <c r="O105" s="181">
        <v>0</v>
      </c>
      <c r="P105" s="181">
        <v>0</v>
      </c>
      <c r="Q105" s="181">
        <v>0</v>
      </c>
      <c r="R105" s="181">
        <v>0</v>
      </c>
      <c r="S105" s="181">
        <v>0</v>
      </c>
      <c r="T105" s="181">
        <v>0</v>
      </c>
      <c r="U105" s="181">
        <v>0</v>
      </c>
      <c r="V105" s="181">
        <v>0</v>
      </c>
      <c r="W105" s="181">
        <v>0</v>
      </c>
      <c r="X105" s="181">
        <v>0</v>
      </c>
      <c r="Y105" s="181">
        <v>0</v>
      </c>
    </row>
    <row r="106" spans="1:25">
      <c r="A106" s="180" t="s">
        <v>752</v>
      </c>
      <c r="B106" s="180" t="s">
        <v>753</v>
      </c>
      <c r="C106" s="180" t="s">
        <v>754</v>
      </c>
      <c r="D106" s="181">
        <v>25</v>
      </c>
      <c r="E106" s="181">
        <v>0</v>
      </c>
      <c r="F106" s="181">
        <v>0</v>
      </c>
      <c r="G106" s="181">
        <v>0</v>
      </c>
      <c r="H106" s="181">
        <v>0</v>
      </c>
      <c r="I106" s="181">
        <v>0</v>
      </c>
      <c r="J106" s="181">
        <v>0</v>
      </c>
      <c r="K106" s="181">
        <v>25</v>
      </c>
      <c r="L106" s="181">
        <v>0</v>
      </c>
      <c r="M106" s="181">
        <v>0</v>
      </c>
      <c r="N106" s="181">
        <v>0</v>
      </c>
      <c r="O106" s="181">
        <v>0</v>
      </c>
      <c r="P106" s="181">
        <v>0</v>
      </c>
      <c r="Q106" s="181">
        <v>0</v>
      </c>
      <c r="R106" s="181">
        <v>0</v>
      </c>
      <c r="S106" s="181">
        <v>0</v>
      </c>
      <c r="T106" s="181">
        <v>0</v>
      </c>
      <c r="U106" s="181">
        <v>0</v>
      </c>
      <c r="V106" s="181">
        <v>0</v>
      </c>
      <c r="W106" s="181">
        <v>0</v>
      </c>
      <c r="X106" s="181">
        <v>0</v>
      </c>
      <c r="Y106" s="181">
        <v>0</v>
      </c>
    </row>
    <row r="107" spans="1:25">
      <c r="A107" s="180" t="s">
        <v>755</v>
      </c>
      <c r="B107" s="180" t="s">
        <v>756</v>
      </c>
      <c r="C107" s="180" t="s">
        <v>757</v>
      </c>
      <c r="D107" s="181">
        <v>10</v>
      </c>
      <c r="E107" s="181">
        <v>0</v>
      </c>
      <c r="F107" s="181">
        <v>10</v>
      </c>
      <c r="G107" s="181">
        <v>0</v>
      </c>
      <c r="H107" s="181">
        <v>0</v>
      </c>
      <c r="I107" s="181">
        <v>0</v>
      </c>
      <c r="J107" s="181">
        <v>2</v>
      </c>
      <c r="K107" s="181">
        <v>8</v>
      </c>
      <c r="L107" s="181">
        <v>0</v>
      </c>
      <c r="M107" s="181">
        <v>0</v>
      </c>
      <c r="N107" s="181">
        <v>0</v>
      </c>
      <c r="O107" s="181">
        <v>0</v>
      </c>
      <c r="P107" s="181">
        <v>0</v>
      </c>
      <c r="Q107" s="181">
        <v>0</v>
      </c>
      <c r="R107" s="181">
        <v>0</v>
      </c>
      <c r="S107" s="181">
        <v>0</v>
      </c>
      <c r="T107" s="181">
        <v>0</v>
      </c>
      <c r="U107" s="181">
        <v>0</v>
      </c>
      <c r="V107" s="181">
        <v>0</v>
      </c>
      <c r="W107" s="181">
        <v>0</v>
      </c>
      <c r="X107" s="181">
        <v>0</v>
      </c>
      <c r="Y107" s="181">
        <v>0</v>
      </c>
    </row>
    <row r="108" spans="1:25">
      <c r="A108" s="180" t="s">
        <v>758</v>
      </c>
      <c r="B108" s="180" t="s">
        <v>759</v>
      </c>
      <c r="C108" s="180" t="s">
        <v>760</v>
      </c>
      <c r="D108" s="181">
        <v>5</v>
      </c>
      <c r="E108" s="181">
        <v>0</v>
      </c>
      <c r="F108" s="181">
        <v>17</v>
      </c>
      <c r="G108" s="181">
        <v>0</v>
      </c>
      <c r="H108" s="181">
        <v>0</v>
      </c>
      <c r="I108" s="181">
        <v>0</v>
      </c>
      <c r="J108" s="181">
        <v>0</v>
      </c>
      <c r="K108" s="181">
        <v>0</v>
      </c>
      <c r="L108" s="181">
        <v>4</v>
      </c>
      <c r="M108" s="181">
        <v>1</v>
      </c>
      <c r="N108" s="181">
        <v>0</v>
      </c>
      <c r="O108" s="181">
        <v>0</v>
      </c>
      <c r="P108" s="181">
        <v>0</v>
      </c>
      <c r="Q108" s="181">
        <v>0</v>
      </c>
      <c r="R108" s="181">
        <v>0</v>
      </c>
      <c r="S108" s="181">
        <v>0</v>
      </c>
      <c r="T108" s="181">
        <v>0</v>
      </c>
      <c r="U108" s="181">
        <v>0</v>
      </c>
      <c r="V108" s="181">
        <v>0</v>
      </c>
      <c r="W108" s="181">
        <v>0</v>
      </c>
      <c r="X108" s="181">
        <v>0</v>
      </c>
      <c r="Y108" s="181">
        <v>0</v>
      </c>
    </row>
    <row r="109" spans="1:25">
      <c r="A109" s="180" t="s">
        <v>761</v>
      </c>
      <c r="B109" s="180" t="s">
        <v>762</v>
      </c>
      <c r="C109" s="180" t="s">
        <v>763</v>
      </c>
      <c r="D109" s="181">
        <v>3</v>
      </c>
      <c r="E109" s="181">
        <v>0</v>
      </c>
      <c r="F109" s="181">
        <v>2</v>
      </c>
      <c r="G109" s="181">
        <v>1</v>
      </c>
      <c r="H109" s="181">
        <v>0</v>
      </c>
      <c r="I109" s="181">
        <v>0</v>
      </c>
      <c r="J109" s="181">
        <v>0</v>
      </c>
      <c r="K109" s="181">
        <v>0</v>
      </c>
      <c r="L109" s="181">
        <v>0</v>
      </c>
      <c r="M109" s="181">
        <v>3</v>
      </c>
      <c r="N109" s="181">
        <v>0</v>
      </c>
      <c r="O109" s="181">
        <v>0</v>
      </c>
      <c r="P109" s="181">
        <v>0</v>
      </c>
      <c r="Q109" s="181">
        <v>0</v>
      </c>
      <c r="R109" s="181">
        <v>0</v>
      </c>
      <c r="S109" s="181">
        <v>0</v>
      </c>
      <c r="T109" s="181">
        <v>0</v>
      </c>
      <c r="U109" s="181">
        <v>0</v>
      </c>
      <c r="V109" s="181">
        <v>0</v>
      </c>
      <c r="W109" s="181">
        <v>0</v>
      </c>
      <c r="X109" s="181">
        <v>0</v>
      </c>
      <c r="Y109" s="181">
        <v>0</v>
      </c>
    </row>
    <row r="110" spans="1:25">
      <c r="A110" s="180" t="s">
        <v>764</v>
      </c>
      <c r="B110" s="180" t="s">
        <v>765</v>
      </c>
      <c r="C110" s="180" t="s">
        <v>766</v>
      </c>
      <c r="D110" s="181">
        <v>10</v>
      </c>
      <c r="E110" s="181">
        <v>7</v>
      </c>
      <c r="F110" s="181">
        <v>3</v>
      </c>
      <c r="G110" s="181">
        <v>0</v>
      </c>
      <c r="H110" s="181">
        <v>0</v>
      </c>
      <c r="I110" s="181">
        <v>0</v>
      </c>
      <c r="J110" s="181">
        <v>0</v>
      </c>
      <c r="K110" s="181">
        <v>1</v>
      </c>
      <c r="L110" s="181">
        <v>2</v>
      </c>
      <c r="M110" s="181">
        <v>6</v>
      </c>
      <c r="N110" s="181">
        <v>1</v>
      </c>
      <c r="O110" s="181">
        <v>0</v>
      </c>
      <c r="P110" s="181">
        <v>0</v>
      </c>
      <c r="Q110" s="181">
        <v>0</v>
      </c>
      <c r="R110" s="181">
        <v>0</v>
      </c>
      <c r="S110" s="181">
        <v>0</v>
      </c>
      <c r="T110" s="181">
        <v>0</v>
      </c>
      <c r="U110" s="181">
        <v>0</v>
      </c>
      <c r="V110" s="181">
        <v>0</v>
      </c>
      <c r="W110" s="181">
        <v>0</v>
      </c>
      <c r="X110" s="181">
        <v>0</v>
      </c>
      <c r="Y110" s="181">
        <v>0</v>
      </c>
    </row>
    <row r="111" spans="1:25">
      <c r="A111" s="180" t="s">
        <v>767</v>
      </c>
      <c r="B111" s="180" t="s">
        <v>768</v>
      </c>
      <c r="C111" s="180" t="s">
        <v>769</v>
      </c>
      <c r="D111" s="181">
        <v>50</v>
      </c>
      <c r="E111" s="181">
        <v>0</v>
      </c>
      <c r="F111" s="181">
        <v>0</v>
      </c>
      <c r="G111" s="181">
        <v>0</v>
      </c>
      <c r="H111" s="181">
        <v>0</v>
      </c>
      <c r="I111" s="181">
        <v>50</v>
      </c>
      <c r="J111" s="181">
        <v>0</v>
      </c>
      <c r="K111" s="181">
        <v>0</v>
      </c>
      <c r="L111" s="181">
        <v>0</v>
      </c>
      <c r="M111" s="181">
        <v>0</v>
      </c>
      <c r="N111" s="181">
        <v>0</v>
      </c>
      <c r="O111" s="181">
        <v>0</v>
      </c>
      <c r="P111" s="181">
        <v>0</v>
      </c>
      <c r="Q111" s="181">
        <v>0</v>
      </c>
      <c r="R111" s="181">
        <v>0</v>
      </c>
      <c r="S111" s="181">
        <v>0</v>
      </c>
      <c r="T111" s="181">
        <v>0</v>
      </c>
      <c r="U111" s="181">
        <v>0</v>
      </c>
      <c r="V111" s="181">
        <v>0</v>
      </c>
      <c r="W111" s="181">
        <v>0</v>
      </c>
      <c r="X111" s="181">
        <v>0</v>
      </c>
      <c r="Y111" s="181">
        <v>0</v>
      </c>
    </row>
    <row r="112" spans="1:25">
      <c r="A112" s="180" t="s">
        <v>770</v>
      </c>
      <c r="B112" s="180" t="s">
        <v>771</v>
      </c>
      <c r="C112" s="180" t="s">
        <v>772</v>
      </c>
      <c r="D112" s="181">
        <v>30</v>
      </c>
      <c r="E112" s="181">
        <v>0</v>
      </c>
      <c r="F112" s="181">
        <v>0</v>
      </c>
      <c r="G112" s="181">
        <v>0</v>
      </c>
      <c r="H112" s="181">
        <v>0</v>
      </c>
      <c r="I112" s="181">
        <v>30</v>
      </c>
      <c r="J112" s="181">
        <v>0</v>
      </c>
      <c r="K112" s="181">
        <v>0</v>
      </c>
      <c r="L112" s="181">
        <v>0</v>
      </c>
      <c r="M112" s="181">
        <v>0</v>
      </c>
      <c r="N112" s="181">
        <v>0</v>
      </c>
      <c r="O112" s="181">
        <v>0</v>
      </c>
      <c r="P112" s="181">
        <v>0</v>
      </c>
      <c r="Q112" s="181">
        <v>0</v>
      </c>
      <c r="R112" s="181">
        <v>0</v>
      </c>
      <c r="S112" s="181">
        <v>0</v>
      </c>
      <c r="T112" s="181">
        <v>0</v>
      </c>
      <c r="U112" s="181">
        <v>0</v>
      </c>
      <c r="V112" s="181">
        <v>0</v>
      </c>
      <c r="W112" s="181">
        <v>0</v>
      </c>
      <c r="X112" s="181">
        <v>0</v>
      </c>
      <c r="Y112" s="181">
        <v>0</v>
      </c>
    </row>
    <row r="113" spans="1:25">
      <c r="A113" s="180" t="s">
        <v>773</v>
      </c>
      <c r="B113" s="180" t="s">
        <v>774</v>
      </c>
      <c r="C113" s="180" t="s">
        <v>775</v>
      </c>
      <c r="D113" s="181">
        <v>5</v>
      </c>
      <c r="E113" s="181">
        <v>5</v>
      </c>
      <c r="F113" s="181">
        <v>0</v>
      </c>
      <c r="G113" s="181">
        <v>0</v>
      </c>
      <c r="H113" s="181">
        <v>0</v>
      </c>
      <c r="I113" s="181">
        <v>0</v>
      </c>
      <c r="J113" s="181">
        <v>0</v>
      </c>
      <c r="K113" s="181">
        <v>5</v>
      </c>
      <c r="L113" s="181">
        <v>0</v>
      </c>
      <c r="M113" s="181">
        <v>0</v>
      </c>
      <c r="N113" s="181">
        <v>0</v>
      </c>
      <c r="O113" s="181">
        <v>0</v>
      </c>
      <c r="P113" s="181">
        <v>0</v>
      </c>
      <c r="Q113" s="181">
        <v>0</v>
      </c>
      <c r="R113" s="181">
        <v>0</v>
      </c>
      <c r="S113" s="181">
        <v>0</v>
      </c>
      <c r="T113" s="181">
        <v>0</v>
      </c>
      <c r="U113" s="181">
        <v>0</v>
      </c>
      <c r="V113" s="181">
        <v>0</v>
      </c>
      <c r="W113" s="181">
        <v>0</v>
      </c>
      <c r="X113" s="181">
        <v>0</v>
      </c>
      <c r="Y113" s="181">
        <v>0</v>
      </c>
    </row>
    <row r="114" spans="1:25">
      <c r="A114" s="180" t="s">
        <v>776</v>
      </c>
      <c r="B114" s="180" t="s">
        <v>777</v>
      </c>
      <c r="C114" s="180" t="s">
        <v>778</v>
      </c>
      <c r="D114" s="181">
        <v>10</v>
      </c>
      <c r="E114" s="181">
        <v>9</v>
      </c>
      <c r="F114" s="181">
        <v>0</v>
      </c>
      <c r="G114" s="181">
        <v>0</v>
      </c>
      <c r="H114" s="181">
        <v>0</v>
      </c>
      <c r="I114" s="181">
        <v>0</v>
      </c>
      <c r="J114" s="181">
        <v>6</v>
      </c>
      <c r="K114" s="181">
        <v>3</v>
      </c>
      <c r="L114" s="181">
        <v>1</v>
      </c>
      <c r="M114" s="181">
        <v>0</v>
      </c>
      <c r="N114" s="181">
        <v>0</v>
      </c>
      <c r="O114" s="181">
        <v>0</v>
      </c>
      <c r="P114" s="181">
        <v>0</v>
      </c>
      <c r="Q114" s="181">
        <v>0</v>
      </c>
      <c r="R114" s="181">
        <v>0</v>
      </c>
      <c r="S114" s="181">
        <v>0</v>
      </c>
      <c r="T114" s="181">
        <v>0</v>
      </c>
      <c r="U114" s="181">
        <v>0</v>
      </c>
      <c r="V114" s="181">
        <v>0</v>
      </c>
      <c r="W114" s="181">
        <v>0</v>
      </c>
      <c r="X114" s="181">
        <v>0</v>
      </c>
      <c r="Y114" s="181">
        <v>0</v>
      </c>
    </row>
    <row r="115" spans="1:25">
      <c r="A115" s="180" t="s">
        <v>779</v>
      </c>
      <c r="B115" s="180" t="s">
        <v>780</v>
      </c>
      <c r="C115" s="180" t="s">
        <v>781</v>
      </c>
      <c r="D115" s="181">
        <v>2</v>
      </c>
      <c r="E115" s="181">
        <v>0</v>
      </c>
      <c r="F115" s="181">
        <v>1</v>
      </c>
      <c r="G115" s="181">
        <v>1</v>
      </c>
      <c r="H115" s="181">
        <v>0</v>
      </c>
      <c r="I115" s="181">
        <v>0</v>
      </c>
      <c r="J115" s="181">
        <v>0</v>
      </c>
      <c r="K115" s="181">
        <v>0</v>
      </c>
      <c r="L115" s="181">
        <v>0</v>
      </c>
      <c r="M115" s="181">
        <v>0</v>
      </c>
      <c r="N115" s="181">
        <v>0</v>
      </c>
      <c r="O115" s="181">
        <v>0</v>
      </c>
      <c r="P115" s="181">
        <v>0</v>
      </c>
      <c r="Q115" s="181">
        <v>2</v>
      </c>
      <c r="R115" s="181">
        <v>0</v>
      </c>
      <c r="S115" s="181">
        <v>0</v>
      </c>
      <c r="T115" s="181">
        <v>0</v>
      </c>
      <c r="U115" s="181">
        <v>0</v>
      </c>
      <c r="V115" s="181">
        <v>0</v>
      </c>
      <c r="W115" s="181">
        <v>0</v>
      </c>
      <c r="X115" s="181">
        <v>0</v>
      </c>
      <c r="Y115" s="181">
        <v>0</v>
      </c>
    </row>
    <row r="116" spans="1:25">
      <c r="A116" s="180" t="s">
        <v>782</v>
      </c>
      <c r="B116" s="180" t="s">
        <v>783</v>
      </c>
      <c r="C116" s="180" t="s">
        <v>784</v>
      </c>
      <c r="D116" s="181">
        <v>5</v>
      </c>
      <c r="E116" s="181">
        <v>5</v>
      </c>
      <c r="F116" s="181">
        <v>0</v>
      </c>
      <c r="G116" s="181">
        <v>0</v>
      </c>
      <c r="H116" s="181">
        <v>0</v>
      </c>
      <c r="I116" s="181">
        <v>0</v>
      </c>
      <c r="J116" s="181">
        <v>1</v>
      </c>
      <c r="K116" s="181">
        <v>4</v>
      </c>
      <c r="L116" s="181">
        <v>0</v>
      </c>
      <c r="M116" s="181">
        <v>0</v>
      </c>
      <c r="N116" s="181">
        <v>0</v>
      </c>
      <c r="O116" s="181">
        <v>0</v>
      </c>
      <c r="P116" s="181">
        <v>0</v>
      </c>
      <c r="Q116" s="181">
        <v>0</v>
      </c>
      <c r="R116" s="181">
        <v>0</v>
      </c>
      <c r="S116" s="181">
        <v>0</v>
      </c>
      <c r="T116" s="181">
        <v>0</v>
      </c>
      <c r="U116" s="181">
        <v>0</v>
      </c>
      <c r="V116" s="181">
        <v>0</v>
      </c>
      <c r="W116" s="181">
        <v>0</v>
      </c>
      <c r="X116" s="181">
        <v>0</v>
      </c>
      <c r="Y116" s="181">
        <v>0</v>
      </c>
    </row>
    <row r="117" spans="1:25">
      <c r="A117" s="180" t="s">
        <v>785</v>
      </c>
      <c r="B117" s="180" t="s">
        <v>786</v>
      </c>
      <c r="C117" s="180" t="s">
        <v>787</v>
      </c>
      <c r="D117" s="181">
        <v>10</v>
      </c>
      <c r="E117" s="181">
        <v>0</v>
      </c>
      <c r="F117" s="181">
        <v>10</v>
      </c>
      <c r="G117" s="181">
        <v>0</v>
      </c>
      <c r="H117" s="181">
        <v>0</v>
      </c>
      <c r="I117" s="181">
        <v>0</v>
      </c>
      <c r="J117" s="181">
        <v>0</v>
      </c>
      <c r="K117" s="181">
        <v>3</v>
      </c>
      <c r="L117" s="181">
        <v>7</v>
      </c>
      <c r="M117" s="181">
        <v>0</v>
      </c>
      <c r="N117" s="181">
        <v>0</v>
      </c>
      <c r="O117" s="181">
        <v>0</v>
      </c>
      <c r="P117" s="181">
        <v>0</v>
      </c>
      <c r="Q117" s="181">
        <v>0</v>
      </c>
      <c r="R117" s="181">
        <v>0</v>
      </c>
      <c r="S117" s="181">
        <v>0</v>
      </c>
      <c r="T117" s="181">
        <v>0</v>
      </c>
      <c r="U117" s="181">
        <v>0</v>
      </c>
      <c r="V117" s="181">
        <v>0</v>
      </c>
      <c r="W117" s="181">
        <v>0</v>
      </c>
      <c r="X117" s="181">
        <v>0</v>
      </c>
      <c r="Y117" s="181">
        <v>0</v>
      </c>
    </row>
    <row r="118" spans="1:25">
      <c r="A118" s="180" t="s">
        <v>788</v>
      </c>
      <c r="B118" s="180" t="s">
        <v>789</v>
      </c>
      <c r="C118" s="180" t="s">
        <v>790</v>
      </c>
      <c r="D118" s="181">
        <v>10</v>
      </c>
      <c r="E118" s="181">
        <v>23</v>
      </c>
      <c r="F118" s="181">
        <v>0</v>
      </c>
      <c r="G118" s="181">
        <v>0</v>
      </c>
      <c r="H118" s="181">
        <v>0</v>
      </c>
      <c r="I118" s="181">
        <v>0</v>
      </c>
      <c r="J118" s="181">
        <v>10</v>
      </c>
      <c r="K118" s="181">
        <v>0</v>
      </c>
      <c r="L118" s="181">
        <v>0</v>
      </c>
      <c r="M118" s="181">
        <v>0</v>
      </c>
      <c r="N118" s="181">
        <v>0</v>
      </c>
      <c r="O118" s="181">
        <v>0</v>
      </c>
      <c r="P118" s="181">
        <v>0</v>
      </c>
      <c r="Q118" s="181">
        <v>0</v>
      </c>
      <c r="R118" s="181">
        <v>0</v>
      </c>
      <c r="S118" s="181">
        <v>0</v>
      </c>
      <c r="T118" s="181">
        <v>0</v>
      </c>
      <c r="U118" s="181">
        <v>0</v>
      </c>
      <c r="V118" s="181">
        <v>0</v>
      </c>
      <c r="W118" s="181">
        <v>0</v>
      </c>
      <c r="X118" s="181">
        <v>0</v>
      </c>
      <c r="Y118" s="181">
        <v>0</v>
      </c>
    </row>
    <row r="119" spans="1:25">
      <c r="A119" s="180" t="s">
        <v>791</v>
      </c>
      <c r="B119" s="180" t="s">
        <v>792</v>
      </c>
      <c r="C119" s="180" t="s">
        <v>793</v>
      </c>
      <c r="D119" s="181">
        <v>5</v>
      </c>
      <c r="E119" s="181">
        <v>0</v>
      </c>
      <c r="F119" s="181">
        <v>2</v>
      </c>
      <c r="G119" s="181">
        <v>2</v>
      </c>
      <c r="H119" s="181">
        <v>0</v>
      </c>
      <c r="I119" s="181">
        <v>0</v>
      </c>
      <c r="J119" s="181">
        <v>0</v>
      </c>
      <c r="K119" s="181">
        <v>0</v>
      </c>
      <c r="L119" s="181">
        <v>0</v>
      </c>
      <c r="M119" s="181">
        <v>4</v>
      </c>
      <c r="N119" s="181">
        <v>1</v>
      </c>
      <c r="O119" s="181">
        <v>0</v>
      </c>
      <c r="P119" s="181">
        <v>0</v>
      </c>
      <c r="Q119" s="181">
        <v>0</v>
      </c>
      <c r="R119" s="181">
        <v>0</v>
      </c>
      <c r="S119" s="181">
        <v>0</v>
      </c>
      <c r="T119" s="181">
        <v>0</v>
      </c>
      <c r="U119" s="181">
        <v>0</v>
      </c>
      <c r="V119" s="181">
        <v>0</v>
      </c>
      <c r="W119" s="181">
        <v>0</v>
      </c>
      <c r="X119" s="181">
        <v>0</v>
      </c>
      <c r="Y119" s="181">
        <v>0</v>
      </c>
    </row>
    <row r="120" spans="1:25">
      <c r="A120" s="180" t="s">
        <v>794</v>
      </c>
      <c r="B120" s="180" t="s">
        <v>795</v>
      </c>
      <c r="C120" s="180" t="s">
        <v>796</v>
      </c>
      <c r="D120" s="181">
        <v>1</v>
      </c>
      <c r="E120" s="181">
        <v>0</v>
      </c>
      <c r="F120" s="181">
        <v>4</v>
      </c>
      <c r="G120" s="181">
        <v>0</v>
      </c>
      <c r="H120" s="181">
        <v>0</v>
      </c>
      <c r="I120" s="181">
        <v>0</v>
      </c>
      <c r="J120" s="181">
        <v>0</v>
      </c>
      <c r="K120" s="181">
        <v>1</v>
      </c>
      <c r="L120" s="181">
        <v>0</v>
      </c>
      <c r="M120" s="181">
        <v>0</v>
      </c>
      <c r="N120" s="181">
        <v>0</v>
      </c>
      <c r="O120" s="181">
        <v>0</v>
      </c>
      <c r="P120" s="181">
        <v>0</v>
      </c>
      <c r="Q120" s="181">
        <v>0</v>
      </c>
      <c r="R120" s="181">
        <v>0</v>
      </c>
      <c r="S120" s="181">
        <v>0</v>
      </c>
      <c r="T120" s="181">
        <v>0</v>
      </c>
      <c r="U120" s="181">
        <v>0</v>
      </c>
      <c r="V120" s="181">
        <v>0</v>
      </c>
      <c r="W120" s="181">
        <v>0</v>
      </c>
      <c r="X120" s="181">
        <v>0</v>
      </c>
      <c r="Y120" s="181">
        <v>0</v>
      </c>
    </row>
    <row r="121" spans="1:25">
      <c r="A121" s="180" t="s">
        <v>797</v>
      </c>
      <c r="B121" s="180" t="s">
        <v>798</v>
      </c>
      <c r="C121" s="180" t="s">
        <v>799</v>
      </c>
      <c r="D121" s="181">
        <v>10</v>
      </c>
      <c r="E121" s="181">
        <v>9</v>
      </c>
      <c r="F121" s="181">
        <v>1</v>
      </c>
      <c r="G121" s="181">
        <v>0</v>
      </c>
      <c r="H121" s="181">
        <v>0</v>
      </c>
      <c r="I121" s="181">
        <v>0</v>
      </c>
      <c r="J121" s="181">
        <v>4</v>
      </c>
      <c r="K121" s="181">
        <v>6</v>
      </c>
      <c r="L121" s="181">
        <v>0</v>
      </c>
      <c r="M121" s="181">
        <v>0</v>
      </c>
      <c r="N121" s="181">
        <v>0</v>
      </c>
      <c r="O121" s="181">
        <v>0</v>
      </c>
      <c r="P121" s="181">
        <v>0</v>
      </c>
      <c r="Q121" s="181">
        <v>0</v>
      </c>
      <c r="R121" s="181">
        <v>0</v>
      </c>
      <c r="S121" s="181">
        <v>0</v>
      </c>
      <c r="T121" s="181">
        <v>0</v>
      </c>
      <c r="U121" s="181">
        <v>0</v>
      </c>
      <c r="V121" s="181">
        <v>0</v>
      </c>
      <c r="W121" s="181">
        <v>0</v>
      </c>
      <c r="X121" s="181">
        <v>0</v>
      </c>
      <c r="Y121" s="181">
        <v>0</v>
      </c>
    </row>
    <row r="122" spans="1:25">
      <c r="A122" s="180" t="s">
        <v>800</v>
      </c>
      <c r="B122" s="180" t="s">
        <v>801</v>
      </c>
      <c r="C122" s="180" t="s">
        <v>802</v>
      </c>
      <c r="D122" s="181">
        <v>5</v>
      </c>
      <c r="E122" s="181">
        <v>5</v>
      </c>
      <c r="F122" s="181">
        <v>0</v>
      </c>
      <c r="G122" s="181">
        <v>0</v>
      </c>
      <c r="H122" s="181">
        <v>0</v>
      </c>
      <c r="I122" s="181">
        <v>0</v>
      </c>
      <c r="J122" s="181">
        <v>1</v>
      </c>
      <c r="K122" s="181">
        <v>3</v>
      </c>
      <c r="L122" s="181">
        <v>0</v>
      </c>
      <c r="M122" s="181">
        <v>0</v>
      </c>
      <c r="N122" s="181">
        <v>1</v>
      </c>
      <c r="O122" s="181">
        <v>0</v>
      </c>
      <c r="P122" s="181">
        <v>0</v>
      </c>
      <c r="Q122" s="181">
        <v>0</v>
      </c>
      <c r="R122" s="181">
        <v>0</v>
      </c>
      <c r="S122" s="181">
        <v>0</v>
      </c>
      <c r="T122" s="181">
        <v>0</v>
      </c>
      <c r="U122" s="181">
        <v>0</v>
      </c>
      <c r="V122" s="181">
        <v>0</v>
      </c>
      <c r="W122" s="181">
        <v>0</v>
      </c>
      <c r="X122" s="181">
        <v>0</v>
      </c>
      <c r="Y122" s="181">
        <v>0</v>
      </c>
    </row>
    <row r="123" spans="1:25">
      <c r="A123" s="180" t="s">
        <v>803</v>
      </c>
      <c r="B123" s="180" t="s">
        <v>804</v>
      </c>
      <c r="C123" s="180" t="s">
        <v>805</v>
      </c>
      <c r="D123" s="181">
        <v>1</v>
      </c>
      <c r="E123" s="181">
        <v>0</v>
      </c>
      <c r="F123" s="181">
        <v>5</v>
      </c>
      <c r="G123" s="181">
        <v>0</v>
      </c>
      <c r="H123" s="181">
        <v>0</v>
      </c>
      <c r="I123" s="181">
        <v>0</v>
      </c>
      <c r="J123" s="181">
        <v>0</v>
      </c>
      <c r="K123" s="181">
        <v>0</v>
      </c>
      <c r="L123" s="181">
        <v>1</v>
      </c>
      <c r="M123" s="181">
        <v>0</v>
      </c>
      <c r="N123" s="181">
        <v>0</v>
      </c>
      <c r="O123" s="181">
        <v>0</v>
      </c>
      <c r="P123" s="181">
        <v>0</v>
      </c>
      <c r="Q123" s="181">
        <v>0</v>
      </c>
      <c r="R123" s="181">
        <v>0</v>
      </c>
      <c r="S123" s="181">
        <v>0</v>
      </c>
      <c r="T123" s="181">
        <v>0</v>
      </c>
      <c r="U123" s="181">
        <v>0</v>
      </c>
      <c r="V123" s="181">
        <v>0</v>
      </c>
      <c r="W123" s="181">
        <v>0</v>
      </c>
      <c r="X123" s="181">
        <v>0</v>
      </c>
      <c r="Y123" s="181">
        <v>0</v>
      </c>
    </row>
    <row r="124" spans="1:25">
      <c r="A124" s="180" t="s">
        <v>806</v>
      </c>
      <c r="B124" s="180" t="s">
        <v>807</v>
      </c>
      <c r="C124" s="180" t="s">
        <v>808</v>
      </c>
      <c r="D124" s="181">
        <v>5</v>
      </c>
      <c r="E124" s="181">
        <v>5</v>
      </c>
      <c r="F124" s="181">
        <v>0</v>
      </c>
      <c r="G124" s="181">
        <v>0</v>
      </c>
      <c r="H124" s="181">
        <v>0</v>
      </c>
      <c r="I124" s="181">
        <v>0</v>
      </c>
      <c r="J124" s="181">
        <v>0</v>
      </c>
      <c r="K124" s="181">
        <v>1</v>
      </c>
      <c r="L124" s="181">
        <v>0</v>
      </c>
      <c r="M124" s="181">
        <v>2</v>
      </c>
      <c r="N124" s="181">
        <v>1</v>
      </c>
      <c r="O124" s="181">
        <v>0</v>
      </c>
      <c r="P124" s="181">
        <v>0</v>
      </c>
      <c r="Q124" s="181">
        <v>1</v>
      </c>
      <c r="R124" s="181">
        <v>0</v>
      </c>
      <c r="S124" s="181">
        <v>0</v>
      </c>
      <c r="T124" s="181">
        <v>0</v>
      </c>
      <c r="U124" s="181">
        <v>0</v>
      </c>
      <c r="V124" s="181">
        <v>0</v>
      </c>
      <c r="W124" s="181">
        <v>0</v>
      </c>
      <c r="X124" s="181">
        <v>0</v>
      </c>
      <c r="Y124" s="181">
        <v>0</v>
      </c>
    </row>
    <row r="125" spans="1:25">
      <c r="A125" s="180" t="s">
        <v>809</v>
      </c>
      <c r="B125" s="180" t="s">
        <v>810</v>
      </c>
      <c r="C125" s="180" t="s">
        <v>811</v>
      </c>
      <c r="D125" s="181">
        <v>10</v>
      </c>
      <c r="E125" s="181">
        <v>4</v>
      </c>
      <c r="F125" s="181">
        <v>6</v>
      </c>
      <c r="G125" s="181">
        <v>0</v>
      </c>
      <c r="H125" s="181">
        <v>0</v>
      </c>
      <c r="I125" s="181">
        <v>0</v>
      </c>
      <c r="J125" s="181">
        <v>2</v>
      </c>
      <c r="K125" s="181">
        <v>4</v>
      </c>
      <c r="L125" s="181">
        <v>4</v>
      </c>
      <c r="M125" s="181">
        <v>0</v>
      </c>
      <c r="N125" s="181">
        <v>0</v>
      </c>
      <c r="O125" s="181">
        <v>0</v>
      </c>
      <c r="P125" s="181">
        <v>0</v>
      </c>
      <c r="Q125" s="181">
        <v>0</v>
      </c>
      <c r="R125" s="181">
        <v>0</v>
      </c>
      <c r="S125" s="181">
        <v>0</v>
      </c>
      <c r="T125" s="181">
        <v>0</v>
      </c>
      <c r="U125" s="181">
        <v>0</v>
      </c>
      <c r="V125" s="181">
        <v>0</v>
      </c>
      <c r="W125" s="181">
        <v>0</v>
      </c>
      <c r="X125" s="181">
        <v>0</v>
      </c>
      <c r="Y125" s="181">
        <v>0</v>
      </c>
    </row>
    <row r="126" spans="1:25">
      <c r="A126" s="180" t="s">
        <v>812</v>
      </c>
      <c r="B126" s="180" t="s">
        <v>813</v>
      </c>
      <c r="C126" s="180" t="s">
        <v>814</v>
      </c>
      <c r="D126" s="181">
        <v>20</v>
      </c>
      <c r="E126" s="181">
        <v>0</v>
      </c>
      <c r="F126" s="181">
        <v>0</v>
      </c>
      <c r="G126" s="181">
        <v>0</v>
      </c>
      <c r="H126" s="181">
        <v>0</v>
      </c>
      <c r="I126" s="181">
        <v>0</v>
      </c>
      <c r="J126" s="181">
        <v>18</v>
      </c>
      <c r="K126" s="181">
        <v>2</v>
      </c>
      <c r="L126" s="181">
        <v>0</v>
      </c>
      <c r="M126" s="181">
        <v>0</v>
      </c>
      <c r="N126" s="181">
        <v>0</v>
      </c>
      <c r="O126" s="181">
        <v>0</v>
      </c>
      <c r="P126" s="181">
        <v>0</v>
      </c>
      <c r="Q126" s="181">
        <v>0</v>
      </c>
      <c r="R126" s="181">
        <v>0</v>
      </c>
      <c r="S126" s="181">
        <v>0</v>
      </c>
      <c r="T126" s="181">
        <v>0</v>
      </c>
      <c r="U126" s="181">
        <v>0</v>
      </c>
      <c r="V126" s="181">
        <v>0</v>
      </c>
      <c r="W126" s="181">
        <v>0</v>
      </c>
      <c r="X126" s="181">
        <v>0</v>
      </c>
      <c r="Y126" s="181">
        <v>0</v>
      </c>
    </row>
    <row r="127" spans="1:25">
      <c r="A127" s="180" t="s">
        <v>815</v>
      </c>
      <c r="B127" s="180" t="s">
        <v>816</v>
      </c>
      <c r="C127" s="180" t="s">
        <v>817</v>
      </c>
      <c r="D127" s="181">
        <v>10</v>
      </c>
      <c r="E127" s="181">
        <v>5</v>
      </c>
      <c r="F127" s="181">
        <v>5</v>
      </c>
      <c r="G127" s="181">
        <v>0</v>
      </c>
      <c r="H127" s="181">
        <v>0</v>
      </c>
      <c r="I127" s="181">
        <v>0</v>
      </c>
      <c r="J127" s="181">
        <v>0</v>
      </c>
      <c r="K127" s="181">
        <v>1</v>
      </c>
      <c r="L127" s="181">
        <v>6</v>
      </c>
      <c r="M127" s="181">
        <v>3</v>
      </c>
      <c r="N127" s="181">
        <v>0</v>
      </c>
      <c r="O127" s="181">
        <v>0</v>
      </c>
      <c r="P127" s="181">
        <v>0</v>
      </c>
      <c r="Q127" s="181">
        <v>0</v>
      </c>
      <c r="R127" s="181">
        <v>0</v>
      </c>
      <c r="S127" s="181">
        <v>0</v>
      </c>
      <c r="T127" s="181">
        <v>0</v>
      </c>
      <c r="U127" s="181">
        <v>0</v>
      </c>
      <c r="V127" s="181">
        <v>0</v>
      </c>
      <c r="W127" s="181">
        <v>0</v>
      </c>
      <c r="X127" s="181">
        <v>0</v>
      </c>
      <c r="Y127" s="181">
        <v>0</v>
      </c>
    </row>
    <row r="128" spans="1:25">
      <c r="A128" s="180" t="s">
        <v>818</v>
      </c>
      <c r="B128" s="180" t="s">
        <v>819</v>
      </c>
      <c r="C128" s="180" t="s">
        <v>820</v>
      </c>
      <c r="D128" s="181">
        <v>10</v>
      </c>
      <c r="E128" s="181">
        <v>6</v>
      </c>
      <c r="F128" s="181">
        <v>4</v>
      </c>
      <c r="G128" s="181">
        <v>0</v>
      </c>
      <c r="H128" s="181">
        <v>0</v>
      </c>
      <c r="I128" s="181">
        <v>0</v>
      </c>
      <c r="J128" s="181">
        <v>0</v>
      </c>
      <c r="K128" s="181">
        <v>5</v>
      </c>
      <c r="L128" s="181">
        <v>5</v>
      </c>
      <c r="M128" s="181">
        <v>0</v>
      </c>
      <c r="N128" s="181">
        <v>0</v>
      </c>
      <c r="O128" s="181">
        <v>0</v>
      </c>
      <c r="P128" s="181">
        <v>0</v>
      </c>
      <c r="Q128" s="181">
        <v>0</v>
      </c>
      <c r="R128" s="181">
        <v>0</v>
      </c>
      <c r="S128" s="181">
        <v>0</v>
      </c>
      <c r="T128" s="181">
        <v>0</v>
      </c>
      <c r="U128" s="181">
        <v>0</v>
      </c>
      <c r="V128" s="181">
        <v>0</v>
      </c>
      <c r="W128" s="181">
        <v>0</v>
      </c>
      <c r="X128" s="181">
        <v>0</v>
      </c>
      <c r="Y128" s="181">
        <v>0</v>
      </c>
    </row>
    <row r="129" spans="1:25">
      <c r="A129" s="180" t="s">
        <v>821</v>
      </c>
      <c r="B129" s="180" t="s">
        <v>822</v>
      </c>
      <c r="C129" s="180" t="s">
        <v>823</v>
      </c>
      <c r="D129" s="181">
        <v>5</v>
      </c>
      <c r="E129" s="181">
        <v>2</v>
      </c>
      <c r="F129" s="181">
        <v>3</v>
      </c>
      <c r="G129" s="181">
        <v>0</v>
      </c>
      <c r="H129" s="181">
        <v>0</v>
      </c>
      <c r="I129" s="181">
        <v>0</v>
      </c>
      <c r="J129" s="181">
        <v>0</v>
      </c>
      <c r="K129" s="181">
        <v>0</v>
      </c>
      <c r="L129" s="181">
        <v>2</v>
      </c>
      <c r="M129" s="181">
        <v>2</v>
      </c>
      <c r="N129" s="181">
        <v>1</v>
      </c>
      <c r="O129" s="181">
        <v>0</v>
      </c>
      <c r="P129" s="181">
        <v>0</v>
      </c>
      <c r="Q129" s="181">
        <v>0</v>
      </c>
      <c r="R129" s="181">
        <v>0</v>
      </c>
      <c r="S129" s="181">
        <v>0</v>
      </c>
      <c r="T129" s="181">
        <v>0</v>
      </c>
      <c r="U129" s="181">
        <v>0</v>
      </c>
      <c r="V129" s="181">
        <v>0</v>
      </c>
      <c r="W129" s="181">
        <v>0</v>
      </c>
      <c r="X129" s="181">
        <v>0</v>
      </c>
      <c r="Y129" s="181">
        <v>0</v>
      </c>
    </row>
    <row r="130" spans="1:25">
      <c r="A130" s="180" t="s">
        <v>824</v>
      </c>
      <c r="B130" s="180" t="s">
        <v>825</v>
      </c>
      <c r="C130" s="180" t="s">
        <v>826</v>
      </c>
      <c r="D130" s="181">
        <v>10</v>
      </c>
      <c r="E130" s="181">
        <v>5</v>
      </c>
      <c r="F130" s="181">
        <v>5</v>
      </c>
      <c r="G130" s="181">
        <v>0</v>
      </c>
      <c r="H130" s="181">
        <v>0</v>
      </c>
      <c r="I130" s="181">
        <v>0</v>
      </c>
      <c r="J130" s="181">
        <v>7</v>
      </c>
      <c r="K130" s="181">
        <v>1</v>
      </c>
      <c r="L130" s="181">
        <v>2</v>
      </c>
      <c r="M130" s="181">
        <v>0</v>
      </c>
      <c r="N130" s="181">
        <v>0</v>
      </c>
      <c r="O130" s="181">
        <v>0</v>
      </c>
      <c r="P130" s="181">
        <v>0</v>
      </c>
      <c r="Q130" s="181">
        <v>0</v>
      </c>
      <c r="R130" s="181">
        <v>0</v>
      </c>
      <c r="S130" s="181">
        <v>0</v>
      </c>
      <c r="T130" s="181">
        <v>0</v>
      </c>
      <c r="U130" s="181">
        <v>0</v>
      </c>
      <c r="V130" s="181">
        <v>0</v>
      </c>
      <c r="W130" s="181">
        <v>0</v>
      </c>
      <c r="X130" s="181">
        <v>0</v>
      </c>
      <c r="Y130" s="181">
        <v>0</v>
      </c>
    </row>
    <row r="131" spans="1:25">
      <c r="A131" s="180" t="s">
        <v>827</v>
      </c>
      <c r="B131" s="180" t="s">
        <v>828</v>
      </c>
      <c r="C131" s="180" t="s">
        <v>829</v>
      </c>
      <c r="D131" s="181">
        <v>10</v>
      </c>
      <c r="E131" s="181">
        <v>8</v>
      </c>
      <c r="F131" s="181">
        <v>2</v>
      </c>
      <c r="G131" s="181">
        <v>0</v>
      </c>
      <c r="H131" s="181">
        <v>0</v>
      </c>
      <c r="I131" s="181">
        <v>0</v>
      </c>
      <c r="J131" s="181">
        <v>2</v>
      </c>
      <c r="K131" s="181">
        <v>7</v>
      </c>
      <c r="L131" s="181">
        <v>1</v>
      </c>
      <c r="M131" s="181">
        <v>0</v>
      </c>
      <c r="N131" s="181">
        <v>0</v>
      </c>
      <c r="O131" s="181">
        <v>0</v>
      </c>
      <c r="P131" s="181">
        <v>0</v>
      </c>
      <c r="Q131" s="181">
        <v>0</v>
      </c>
      <c r="R131" s="181">
        <v>0</v>
      </c>
      <c r="S131" s="181">
        <v>0</v>
      </c>
      <c r="T131" s="181">
        <v>0</v>
      </c>
      <c r="U131" s="181">
        <v>0</v>
      </c>
      <c r="V131" s="181">
        <v>0</v>
      </c>
      <c r="W131" s="181">
        <v>0</v>
      </c>
      <c r="X131" s="181">
        <v>0</v>
      </c>
      <c r="Y131" s="181">
        <v>0</v>
      </c>
    </row>
    <row r="132" spans="1:25">
      <c r="A132" s="180" t="s">
        <v>830</v>
      </c>
      <c r="B132" s="180" t="s">
        <v>831</v>
      </c>
      <c r="C132" s="180" t="s">
        <v>832</v>
      </c>
      <c r="D132" s="181">
        <v>1</v>
      </c>
      <c r="E132" s="181">
        <v>2</v>
      </c>
      <c r="F132" s="181">
        <v>1</v>
      </c>
      <c r="G132" s="181">
        <v>2</v>
      </c>
      <c r="H132" s="181">
        <v>0</v>
      </c>
      <c r="I132" s="181">
        <v>0</v>
      </c>
      <c r="J132" s="181">
        <v>0</v>
      </c>
      <c r="K132" s="181">
        <v>0</v>
      </c>
      <c r="L132" s="181">
        <v>0</v>
      </c>
      <c r="M132" s="181">
        <v>0</v>
      </c>
      <c r="N132" s="181">
        <v>0</v>
      </c>
      <c r="O132" s="181">
        <v>0</v>
      </c>
      <c r="P132" s="181">
        <v>0</v>
      </c>
      <c r="Q132" s="181">
        <v>1</v>
      </c>
      <c r="R132" s="181">
        <v>0</v>
      </c>
      <c r="S132" s="181">
        <v>0</v>
      </c>
      <c r="T132" s="181">
        <v>0</v>
      </c>
      <c r="U132" s="181">
        <v>0</v>
      </c>
      <c r="V132" s="181">
        <v>0</v>
      </c>
      <c r="W132" s="181">
        <v>0</v>
      </c>
      <c r="X132" s="181">
        <v>0</v>
      </c>
      <c r="Y132" s="181">
        <v>0</v>
      </c>
    </row>
    <row r="133" spans="1:25">
      <c r="A133" s="180" t="s">
        <v>833</v>
      </c>
      <c r="B133" s="180" t="s">
        <v>834</v>
      </c>
      <c r="C133" s="180" t="s">
        <v>835</v>
      </c>
      <c r="D133" s="181">
        <v>1</v>
      </c>
      <c r="E133" s="181">
        <v>3</v>
      </c>
      <c r="F133" s="181">
        <v>1</v>
      </c>
      <c r="G133" s="181">
        <v>2</v>
      </c>
      <c r="H133" s="181">
        <v>0</v>
      </c>
      <c r="I133" s="181">
        <v>0</v>
      </c>
      <c r="J133" s="181">
        <v>0</v>
      </c>
      <c r="K133" s="181">
        <v>0</v>
      </c>
      <c r="L133" s="181">
        <v>0</v>
      </c>
      <c r="M133" s="181">
        <v>0</v>
      </c>
      <c r="N133" s="181">
        <v>0</v>
      </c>
      <c r="O133" s="181">
        <v>0</v>
      </c>
      <c r="P133" s="181">
        <v>0</v>
      </c>
      <c r="Q133" s="181">
        <v>1</v>
      </c>
      <c r="R133" s="181">
        <v>0</v>
      </c>
      <c r="S133" s="181">
        <v>0</v>
      </c>
      <c r="T133" s="181">
        <v>0</v>
      </c>
      <c r="U133" s="181">
        <v>0</v>
      </c>
      <c r="V133" s="181">
        <v>0</v>
      </c>
      <c r="W133" s="181">
        <v>0</v>
      </c>
      <c r="X133" s="181">
        <v>0</v>
      </c>
      <c r="Y133" s="181">
        <v>0</v>
      </c>
    </row>
    <row r="134" spans="1:25">
      <c r="A134" s="180" t="s">
        <v>836</v>
      </c>
      <c r="B134" s="180" t="s">
        <v>837</v>
      </c>
      <c r="C134" s="180" t="s">
        <v>838</v>
      </c>
      <c r="D134" s="181">
        <v>5</v>
      </c>
      <c r="E134" s="181">
        <v>1</v>
      </c>
      <c r="F134" s="181">
        <v>0</v>
      </c>
      <c r="G134" s="181">
        <v>0</v>
      </c>
      <c r="H134" s="181">
        <v>0</v>
      </c>
      <c r="I134" s="181">
        <v>0</v>
      </c>
      <c r="J134" s="181">
        <v>0</v>
      </c>
      <c r="K134" s="181">
        <v>0</v>
      </c>
      <c r="L134" s="181">
        <v>0</v>
      </c>
      <c r="M134" s="181">
        <v>0</v>
      </c>
      <c r="N134" s="181">
        <v>3</v>
      </c>
      <c r="O134" s="181">
        <v>2</v>
      </c>
      <c r="P134" s="181">
        <v>0</v>
      </c>
      <c r="Q134" s="181">
        <v>0</v>
      </c>
      <c r="R134" s="181">
        <v>0</v>
      </c>
      <c r="S134" s="181">
        <v>0</v>
      </c>
      <c r="T134" s="181">
        <v>0</v>
      </c>
      <c r="U134" s="181">
        <v>0</v>
      </c>
      <c r="V134" s="181">
        <v>0</v>
      </c>
      <c r="W134" s="181">
        <v>0</v>
      </c>
      <c r="X134" s="181">
        <v>0</v>
      </c>
      <c r="Y134" s="181">
        <v>0</v>
      </c>
    </row>
    <row r="135" spans="1:25">
      <c r="A135" s="180" t="s">
        <v>839</v>
      </c>
      <c r="B135" s="180" t="s">
        <v>840</v>
      </c>
      <c r="C135" s="180" t="s">
        <v>841</v>
      </c>
      <c r="D135" s="181">
        <v>10</v>
      </c>
      <c r="E135" s="181">
        <v>1</v>
      </c>
      <c r="F135" s="181">
        <v>9</v>
      </c>
      <c r="G135" s="181">
        <v>0</v>
      </c>
      <c r="H135" s="181">
        <v>0</v>
      </c>
      <c r="I135" s="181">
        <v>0</v>
      </c>
      <c r="J135" s="181">
        <v>2</v>
      </c>
      <c r="K135" s="181">
        <v>6</v>
      </c>
      <c r="L135" s="181">
        <v>2</v>
      </c>
      <c r="M135" s="181">
        <v>0</v>
      </c>
      <c r="N135" s="181">
        <v>0</v>
      </c>
      <c r="O135" s="181">
        <v>0</v>
      </c>
      <c r="P135" s="181">
        <v>0</v>
      </c>
      <c r="Q135" s="181">
        <v>0</v>
      </c>
      <c r="R135" s="181">
        <v>0</v>
      </c>
      <c r="S135" s="181">
        <v>0</v>
      </c>
      <c r="T135" s="181">
        <v>0</v>
      </c>
      <c r="U135" s="181">
        <v>0</v>
      </c>
      <c r="V135" s="181">
        <v>0</v>
      </c>
      <c r="W135" s="181">
        <v>0</v>
      </c>
      <c r="X135" s="181">
        <v>0</v>
      </c>
      <c r="Y135" s="181">
        <v>0</v>
      </c>
    </row>
    <row r="136" spans="1:25">
      <c r="A136" s="180" t="s">
        <v>842</v>
      </c>
      <c r="B136" s="180" t="s">
        <v>843</v>
      </c>
      <c r="C136" s="180" t="s">
        <v>844</v>
      </c>
      <c r="D136" s="181">
        <v>5</v>
      </c>
      <c r="E136" s="181">
        <v>5</v>
      </c>
      <c r="F136" s="181">
        <v>0</v>
      </c>
      <c r="G136" s="181">
        <v>0</v>
      </c>
      <c r="H136" s="181">
        <v>0</v>
      </c>
      <c r="I136" s="181">
        <v>0</v>
      </c>
      <c r="J136" s="181">
        <v>0</v>
      </c>
      <c r="K136" s="181">
        <v>1</v>
      </c>
      <c r="L136" s="181">
        <v>3</v>
      </c>
      <c r="M136" s="181">
        <v>1</v>
      </c>
      <c r="N136" s="181">
        <v>0</v>
      </c>
      <c r="O136" s="181">
        <v>0</v>
      </c>
      <c r="P136" s="181">
        <v>0</v>
      </c>
      <c r="Q136" s="181">
        <v>0</v>
      </c>
      <c r="R136" s="181">
        <v>0</v>
      </c>
      <c r="S136" s="181">
        <v>0</v>
      </c>
      <c r="T136" s="181">
        <v>0</v>
      </c>
      <c r="U136" s="181">
        <v>0</v>
      </c>
      <c r="V136" s="181">
        <v>0</v>
      </c>
      <c r="W136" s="181">
        <v>0</v>
      </c>
      <c r="X136" s="181">
        <v>0</v>
      </c>
      <c r="Y136" s="181">
        <v>0</v>
      </c>
    </row>
    <row r="137" spans="1:25">
      <c r="A137" s="180" t="s">
        <v>845</v>
      </c>
      <c r="B137" s="180" t="s">
        <v>846</v>
      </c>
      <c r="C137" s="180" t="s">
        <v>847</v>
      </c>
      <c r="D137" s="181">
        <v>10</v>
      </c>
      <c r="E137" s="181">
        <v>9</v>
      </c>
      <c r="F137" s="181">
        <v>1</v>
      </c>
      <c r="G137" s="181">
        <v>0</v>
      </c>
      <c r="H137" s="181">
        <v>0</v>
      </c>
      <c r="I137" s="181">
        <v>0</v>
      </c>
      <c r="J137" s="181">
        <v>2</v>
      </c>
      <c r="K137" s="181">
        <v>6</v>
      </c>
      <c r="L137" s="181">
        <v>2</v>
      </c>
      <c r="M137" s="181">
        <v>0</v>
      </c>
      <c r="N137" s="181">
        <v>0</v>
      </c>
      <c r="O137" s="181">
        <v>0</v>
      </c>
      <c r="P137" s="181">
        <v>0</v>
      </c>
      <c r="Q137" s="181">
        <v>0</v>
      </c>
      <c r="R137" s="181">
        <v>0</v>
      </c>
      <c r="S137" s="181">
        <v>0</v>
      </c>
      <c r="T137" s="181">
        <v>0</v>
      </c>
      <c r="U137" s="181">
        <v>0</v>
      </c>
      <c r="V137" s="181">
        <v>0</v>
      </c>
      <c r="W137" s="181">
        <v>0</v>
      </c>
      <c r="X137" s="181">
        <v>0</v>
      </c>
      <c r="Y137" s="181">
        <v>0</v>
      </c>
    </row>
    <row r="138" spans="1:25">
      <c r="A138" s="180" t="s">
        <v>848</v>
      </c>
      <c r="B138" s="180" t="s">
        <v>849</v>
      </c>
      <c r="C138" s="180" t="s">
        <v>850</v>
      </c>
      <c r="D138" s="181">
        <v>5</v>
      </c>
      <c r="E138" s="181">
        <v>2</v>
      </c>
      <c r="F138" s="181">
        <v>3</v>
      </c>
      <c r="G138" s="181">
        <v>0</v>
      </c>
      <c r="H138" s="181">
        <v>0</v>
      </c>
      <c r="I138" s="181">
        <v>0</v>
      </c>
      <c r="J138" s="181">
        <v>0</v>
      </c>
      <c r="K138" s="181">
        <v>0</v>
      </c>
      <c r="L138" s="181">
        <v>5</v>
      </c>
      <c r="M138" s="181">
        <v>0</v>
      </c>
      <c r="N138" s="181">
        <v>0</v>
      </c>
      <c r="O138" s="181">
        <v>0</v>
      </c>
      <c r="P138" s="181">
        <v>0</v>
      </c>
      <c r="Q138" s="181">
        <v>0</v>
      </c>
      <c r="R138" s="181">
        <v>0</v>
      </c>
      <c r="S138" s="181">
        <v>0</v>
      </c>
      <c r="T138" s="181">
        <v>0</v>
      </c>
      <c r="U138" s="181">
        <v>0</v>
      </c>
      <c r="V138" s="181">
        <v>0</v>
      </c>
      <c r="W138" s="181">
        <v>0</v>
      </c>
      <c r="X138" s="181">
        <v>0</v>
      </c>
      <c r="Y138" s="181">
        <v>0</v>
      </c>
    </row>
    <row r="139" spans="1:25">
      <c r="A139" s="180" t="s">
        <v>851</v>
      </c>
      <c r="B139" s="180" t="s">
        <v>852</v>
      </c>
      <c r="C139" s="180" t="s">
        <v>853</v>
      </c>
      <c r="D139" s="181">
        <v>5</v>
      </c>
      <c r="E139" s="181">
        <v>1</v>
      </c>
      <c r="F139" s="181">
        <v>4</v>
      </c>
      <c r="G139" s="181">
        <v>0</v>
      </c>
      <c r="H139" s="181">
        <v>0</v>
      </c>
      <c r="I139" s="181">
        <v>0</v>
      </c>
      <c r="J139" s="181">
        <v>0</v>
      </c>
      <c r="K139" s="181">
        <v>0</v>
      </c>
      <c r="L139" s="181">
        <v>5</v>
      </c>
      <c r="M139" s="181">
        <v>0</v>
      </c>
      <c r="N139" s="181">
        <v>0</v>
      </c>
      <c r="O139" s="181">
        <v>0</v>
      </c>
      <c r="P139" s="181">
        <v>0</v>
      </c>
      <c r="Q139" s="181">
        <v>0</v>
      </c>
      <c r="R139" s="181">
        <v>0</v>
      </c>
      <c r="S139" s="181">
        <v>0</v>
      </c>
      <c r="T139" s="181">
        <v>0</v>
      </c>
      <c r="U139" s="181">
        <v>0</v>
      </c>
      <c r="V139" s="181">
        <v>0</v>
      </c>
      <c r="W139" s="181">
        <v>0</v>
      </c>
      <c r="X139" s="181">
        <v>0</v>
      </c>
      <c r="Y139" s="181">
        <v>0</v>
      </c>
    </row>
    <row r="140" spans="1:25">
      <c r="A140" s="180" t="s">
        <v>854</v>
      </c>
      <c r="B140" s="180" t="s">
        <v>855</v>
      </c>
      <c r="C140" s="180" t="s">
        <v>856</v>
      </c>
      <c r="D140" s="181">
        <v>25</v>
      </c>
      <c r="E140" s="181">
        <v>54</v>
      </c>
      <c r="F140" s="181">
        <v>0</v>
      </c>
      <c r="G140" s="181">
        <v>0</v>
      </c>
      <c r="H140" s="181">
        <v>0</v>
      </c>
      <c r="I140" s="181">
        <v>0</v>
      </c>
      <c r="J140" s="181">
        <v>0</v>
      </c>
      <c r="K140" s="181">
        <v>0</v>
      </c>
      <c r="L140" s="181">
        <v>0</v>
      </c>
      <c r="M140" s="181">
        <v>0</v>
      </c>
      <c r="N140" s="181">
        <v>0</v>
      </c>
      <c r="O140" s="181">
        <v>0</v>
      </c>
      <c r="P140" s="181">
        <v>0</v>
      </c>
      <c r="Q140" s="181">
        <v>0</v>
      </c>
      <c r="R140" s="181">
        <v>0</v>
      </c>
      <c r="S140" s="181">
        <v>0</v>
      </c>
      <c r="T140" s="181">
        <v>0</v>
      </c>
      <c r="U140" s="181">
        <v>0</v>
      </c>
      <c r="V140" s="181">
        <v>0</v>
      </c>
      <c r="W140" s="181">
        <v>0</v>
      </c>
      <c r="X140" s="181">
        <v>0</v>
      </c>
      <c r="Y140" s="181">
        <v>0</v>
      </c>
    </row>
    <row r="141" spans="1:25">
      <c r="A141" s="180" t="s">
        <v>857</v>
      </c>
      <c r="B141" s="180" t="s">
        <v>858</v>
      </c>
      <c r="C141" s="180" t="s">
        <v>859</v>
      </c>
      <c r="D141" s="181">
        <v>4</v>
      </c>
      <c r="E141" s="181">
        <v>3</v>
      </c>
      <c r="F141" s="181">
        <v>1</v>
      </c>
      <c r="G141" s="181">
        <v>0</v>
      </c>
      <c r="H141" s="181">
        <v>0</v>
      </c>
      <c r="I141" s="181">
        <v>0</v>
      </c>
      <c r="J141" s="181">
        <v>0</v>
      </c>
      <c r="K141" s="181">
        <v>0</v>
      </c>
      <c r="L141" s="181">
        <v>0</v>
      </c>
      <c r="M141" s="181">
        <v>2</v>
      </c>
      <c r="N141" s="181">
        <v>2</v>
      </c>
      <c r="O141" s="181">
        <v>0</v>
      </c>
      <c r="P141" s="181">
        <v>0</v>
      </c>
      <c r="Q141" s="181">
        <v>0</v>
      </c>
      <c r="R141" s="181">
        <v>0</v>
      </c>
      <c r="S141" s="181">
        <v>0</v>
      </c>
      <c r="T141" s="181">
        <v>0</v>
      </c>
      <c r="U141" s="181">
        <v>0</v>
      </c>
      <c r="V141" s="181">
        <v>0</v>
      </c>
      <c r="W141" s="181">
        <v>0</v>
      </c>
      <c r="X141" s="181">
        <v>0</v>
      </c>
      <c r="Y141" s="181">
        <v>0</v>
      </c>
    </row>
    <row r="142" spans="1:25">
      <c r="A142" s="180" t="s">
        <v>860</v>
      </c>
      <c r="B142" s="180" t="s">
        <v>861</v>
      </c>
      <c r="C142" s="180" t="s">
        <v>862</v>
      </c>
      <c r="D142" s="181">
        <v>5</v>
      </c>
      <c r="E142" s="181">
        <v>3</v>
      </c>
      <c r="F142" s="181">
        <v>0</v>
      </c>
      <c r="G142" s="181">
        <v>0</v>
      </c>
      <c r="H142" s="181">
        <v>0</v>
      </c>
      <c r="I142" s="181">
        <v>0</v>
      </c>
      <c r="J142" s="181">
        <v>0</v>
      </c>
      <c r="K142" s="181">
        <v>1</v>
      </c>
      <c r="L142" s="181">
        <v>4</v>
      </c>
      <c r="M142" s="181">
        <v>0</v>
      </c>
      <c r="N142" s="181">
        <v>0</v>
      </c>
      <c r="O142" s="181">
        <v>0</v>
      </c>
      <c r="P142" s="181">
        <v>0</v>
      </c>
      <c r="Q142" s="181">
        <v>0</v>
      </c>
      <c r="R142" s="181">
        <v>0</v>
      </c>
      <c r="S142" s="181">
        <v>0</v>
      </c>
      <c r="T142" s="181">
        <v>0</v>
      </c>
      <c r="U142" s="181">
        <v>0</v>
      </c>
      <c r="V142" s="181">
        <v>0</v>
      </c>
      <c r="W142" s="181">
        <v>0</v>
      </c>
      <c r="X142" s="181">
        <v>0</v>
      </c>
      <c r="Y142" s="181">
        <v>0</v>
      </c>
    </row>
    <row r="143" spans="1:25">
      <c r="A143" s="180" t="s">
        <v>863</v>
      </c>
      <c r="B143" s="180" t="s">
        <v>864</v>
      </c>
      <c r="C143" s="180" t="s">
        <v>865</v>
      </c>
      <c r="D143" s="181">
        <v>20</v>
      </c>
      <c r="E143" s="181">
        <v>0</v>
      </c>
      <c r="F143" s="181">
        <v>0</v>
      </c>
      <c r="G143" s="181">
        <v>0</v>
      </c>
      <c r="H143" s="181">
        <v>0</v>
      </c>
      <c r="I143" s="181">
        <v>0</v>
      </c>
      <c r="J143" s="181">
        <v>20</v>
      </c>
      <c r="K143" s="181">
        <v>0</v>
      </c>
      <c r="L143" s="181">
        <v>0</v>
      </c>
      <c r="M143" s="181">
        <v>0</v>
      </c>
      <c r="N143" s="181">
        <v>0</v>
      </c>
      <c r="O143" s="181">
        <v>0</v>
      </c>
      <c r="P143" s="181">
        <v>0</v>
      </c>
      <c r="Q143" s="181">
        <v>0</v>
      </c>
      <c r="R143" s="181">
        <v>0</v>
      </c>
      <c r="S143" s="181">
        <v>0</v>
      </c>
      <c r="T143" s="181">
        <v>0</v>
      </c>
      <c r="U143" s="181">
        <v>0</v>
      </c>
      <c r="V143" s="181">
        <v>0</v>
      </c>
      <c r="W143" s="181">
        <v>0</v>
      </c>
      <c r="X143" s="181">
        <v>0</v>
      </c>
      <c r="Y143" s="181">
        <v>0</v>
      </c>
    </row>
    <row r="144" spans="1:25">
      <c r="A144" s="180" t="s">
        <v>866</v>
      </c>
      <c r="B144" s="180" t="s">
        <v>867</v>
      </c>
      <c r="C144" s="180" t="s">
        <v>868</v>
      </c>
      <c r="D144" s="181">
        <v>2</v>
      </c>
      <c r="E144" s="181">
        <v>0</v>
      </c>
      <c r="F144" s="181">
        <v>2</v>
      </c>
      <c r="G144" s="181">
        <v>0</v>
      </c>
      <c r="H144" s="181">
        <v>0</v>
      </c>
      <c r="I144" s="181">
        <v>0</v>
      </c>
      <c r="J144" s="181">
        <v>0</v>
      </c>
      <c r="K144" s="181">
        <v>0</v>
      </c>
      <c r="L144" s="181">
        <v>0</v>
      </c>
      <c r="M144" s="181">
        <v>0</v>
      </c>
      <c r="N144" s="181">
        <v>0</v>
      </c>
      <c r="O144" s="181">
        <v>0</v>
      </c>
      <c r="P144" s="181">
        <v>2</v>
      </c>
      <c r="Q144" s="181">
        <v>0</v>
      </c>
      <c r="R144" s="181">
        <v>0</v>
      </c>
      <c r="S144" s="181">
        <v>0</v>
      </c>
      <c r="T144" s="181">
        <v>0</v>
      </c>
      <c r="U144" s="181">
        <v>0</v>
      </c>
      <c r="V144" s="181">
        <v>0</v>
      </c>
      <c r="W144" s="181">
        <v>0</v>
      </c>
      <c r="X144" s="181">
        <v>0</v>
      </c>
      <c r="Y144" s="181">
        <v>0</v>
      </c>
    </row>
    <row r="145" spans="1:25">
      <c r="A145" s="180" t="s">
        <v>869</v>
      </c>
      <c r="B145" s="180" t="s">
        <v>870</v>
      </c>
      <c r="C145" s="180" t="s">
        <v>871</v>
      </c>
      <c r="D145" s="181">
        <v>3</v>
      </c>
      <c r="E145" s="181">
        <v>3</v>
      </c>
      <c r="F145" s="181">
        <v>0</v>
      </c>
      <c r="G145" s="181">
        <v>0</v>
      </c>
      <c r="H145" s="181">
        <v>0</v>
      </c>
      <c r="I145" s="181">
        <v>0</v>
      </c>
      <c r="J145" s="181">
        <v>0</v>
      </c>
      <c r="K145" s="181">
        <v>0</v>
      </c>
      <c r="L145" s="181">
        <v>0</v>
      </c>
      <c r="M145" s="181">
        <v>0</v>
      </c>
      <c r="N145" s="181">
        <v>2</v>
      </c>
      <c r="O145" s="181">
        <v>1</v>
      </c>
      <c r="P145" s="181">
        <v>0</v>
      </c>
      <c r="Q145" s="181">
        <v>0</v>
      </c>
      <c r="R145" s="181">
        <v>0</v>
      </c>
      <c r="S145" s="181">
        <v>0</v>
      </c>
      <c r="T145" s="181">
        <v>0</v>
      </c>
      <c r="U145" s="181">
        <v>0</v>
      </c>
      <c r="V145" s="181">
        <v>0</v>
      </c>
      <c r="W145" s="181">
        <v>0</v>
      </c>
      <c r="X145" s="181">
        <v>0</v>
      </c>
      <c r="Y145" s="181">
        <v>0</v>
      </c>
    </row>
    <row r="146" spans="1:25">
      <c r="A146" s="180" t="s">
        <v>872</v>
      </c>
      <c r="B146" s="180" t="s">
        <v>873</v>
      </c>
      <c r="C146" s="180" t="s">
        <v>874</v>
      </c>
      <c r="D146" s="181">
        <v>10</v>
      </c>
      <c r="E146" s="181">
        <v>10</v>
      </c>
      <c r="F146" s="181">
        <v>0</v>
      </c>
      <c r="G146" s="181">
        <v>0</v>
      </c>
      <c r="H146" s="181">
        <v>0</v>
      </c>
      <c r="I146" s="181">
        <v>0</v>
      </c>
      <c r="J146" s="181">
        <v>0</v>
      </c>
      <c r="K146" s="181">
        <v>5</v>
      </c>
      <c r="L146" s="181">
        <v>5</v>
      </c>
      <c r="M146" s="181">
        <v>0</v>
      </c>
      <c r="N146" s="181">
        <v>0</v>
      </c>
      <c r="O146" s="181">
        <v>0</v>
      </c>
      <c r="P146" s="181">
        <v>0</v>
      </c>
      <c r="Q146" s="181">
        <v>0</v>
      </c>
      <c r="R146" s="181">
        <v>0</v>
      </c>
      <c r="S146" s="181">
        <v>0</v>
      </c>
      <c r="T146" s="181">
        <v>0</v>
      </c>
      <c r="U146" s="181">
        <v>0</v>
      </c>
      <c r="V146" s="181">
        <v>0</v>
      </c>
      <c r="W146" s="181">
        <v>0</v>
      </c>
      <c r="X146" s="181">
        <v>0</v>
      </c>
      <c r="Y146" s="181">
        <v>0</v>
      </c>
    </row>
    <row r="147" spans="1:25">
      <c r="A147" s="180" t="s">
        <v>875</v>
      </c>
      <c r="B147" s="180" t="s">
        <v>876</v>
      </c>
      <c r="C147" s="180" t="s">
        <v>877</v>
      </c>
      <c r="D147" s="181">
        <v>4</v>
      </c>
      <c r="E147" s="181">
        <v>0</v>
      </c>
      <c r="F147" s="181">
        <v>12</v>
      </c>
      <c r="G147" s="181">
        <v>0</v>
      </c>
      <c r="H147" s="181">
        <v>0</v>
      </c>
      <c r="I147" s="181">
        <v>0</v>
      </c>
      <c r="J147" s="181">
        <v>0</v>
      </c>
      <c r="K147" s="181">
        <v>0</v>
      </c>
      <c r="L147" s="181">
        <v>4</v>
      </c>
      <c r="M147" s="181">
        <v>0</v>
      </c>
      <c r="N147" s="181">
        <v>0</v>
      </c>
      <c r="O147" s="181">
        <v>0</v>
      </c>
      <c r="P147" s="181">
        <v>0</v>
      </c>
      <c r="Q147" s="181">
        <v>0</v>
      </c>
      <c r="R147" s="181">
        <v>0</v>
      </c>
      <c r="S147" s="181">
        <v>0</v>
      </c>
      <c r="T147" s="181">
        <v>0</v>
      </c>
      <c r="U147" s="181">
        <v>0</v>
      </c>
      <c r="V147" s="181">
        <v>0</v>
      </c>
      <c r="W147" s="181">
        <v>0</v>
      </c>
      <c r="X147" s="181">
        <v>0</v>
      </c>
      <c r="Y147" s="181">
        <v>0</v>
      </c>
    </row>
    <row r="148" spans="1:25">
      <c r="A148" s="180" t="s">
        <v>878</v>
      </c>
      <c r="B148" s="180" t="s">
        <v>879</v>
      </c>
      <c r="C148" s="180" t="s">
        <v>880</v>
      </c>
      <c r="D148" s="181">
        <v>8</v>
      </c>
      <c r="E148" s="181">
        <v>5</v>
      </c>
      <c r="F148" s="181">
        <v>0</v>
      </c>
      <c r="G148" s="181">
        <v>0</v>
      </c>
      <c r="H148" s="181">
        <v>0</v>
      </c>
      <c r="I148" s="181">
        <v>0</v>
      </c>
      <c r="J148" s="181">
        <v>0</v>
      </c>
      <c r="K148" s="181">
        <v>4</v>
      </c>
      <c r="L148" s="181">
        <v>4</v>
      </c>
      <c r="M148" s="181">
        <v>0</v>
      </c>
      <c r="N148" s="181">
        <v>0</v>
      </c>
      <c r="O148" s="181">
        <v>0</v>
      </c>
      <c r="P148" s="181">
        <v>0</v>
      </c>
      <c r="Q148" s="181">
        <v>0</v>
      </c>
      <c r="R148" s="181">
        <v>0</v>
      </c>
      <c r="S148" s="181">
        <v>0</v>
      </c>
      <c r="T148" s="181">
        <v>0</v>
      </c>
      <c r="U148" s="181">
        <v>0</v>
      </c>
      <c r="V148" s="181">
        <v>0</v>
      </c>
      <c r="W148" s="181">
        <v>0</v>
      </c>
      <c r="X148" s="181">
        <v>0</v>
      </c>
      <c r="Y148" s="181">
        <v>0</v>
      </c>
    </row>
    <row r="149" spans="1:25">
      <c r="A149" s="180" t="s">
        <v>881</v>
      </c>
      <c r="B149" s="180" t="s">
        <v>882</v>
      </c>
      <c r="C149" s="180" t="s">
        <v>883</v>
      </c>
      <c r="D149" s="181">
        <v>2</v>
      </c>
      <c r="E149" s="181">
        <v>0</v>
      </c>
      <c r="F149" s="181">
        <v>8</v>
      </c>
      <c r="G149" s="181">
        <v>0</v>
      </c>
      <c r="H149" s="181">
        <v>0</v>
      </c>
      <c r="I149" s="181">
        <v>0</v>
      </c>
      <c r="J149" s="181">
        <v>0</v>
      </c>
      <c r="K149" s="181">
        <v>0</v>
      </c>
      <c r="L149" s="181">
        <v>2</v>
      </c>
      <c r="M149" s="181">
        <v>0</v>
      </c>
      <c r="N149" s="181">
        <v>0</v>
      </c>
      <c r="O149" s="181">
        <v>0</v>
      </c>
      <c r="P149" s="181">
        <v>0</v>
      </c>
      <c r="Q149" s="181">
        <v>0</v>
      </c>
      <c r="R149" s="181">
        <v>0</v>
      </c>
      <c r="S149" s="181">
        <v>0</v>
      </c>
      <c r="T149" s="181">
        <v>0</v>
      </c>
      <c r="U149" s="181">
        <v>0</v>
      </c>
      <c r="V149" s="181">
        <v>0</v>
      </c>
      <c r="W149" s="181">
        <v>0</v>
      </c>
      <c r="X149" s="181">
        <v>0</v>
      </c>
      <c r="Y149" s="181">
        <v>0</v>
      </c>
    </row>
    <row r="150" spans="1:25">
      <c r="A150" s="180" t="s">
        <v>884</v>
      </c>
      <c r="B150" s="180" t="s">
        <v>885</v>
      </c>
      <c r="C150" s="180" t="s">
        <v>886</v>
      </c>
      <c r="D150" s="181">
        <v>8</v>
      </c>
      <c r="E150" s="181">
        <v>2</v>
      </c>
      <c r="F150" s="181">
        <v>5</v>
      </c>
      <c r="G150" s="181">
        <v>1</v>
      </c>
      <c r="H150" s="181">
        <v>0</v>
      </c>
      <c r="I150" s="181">
        <v>0</v>
      </c>
      <c r="J150" s="181">
        <v>0</v>
      </c>
      <c r="K150" s="181">
        <v>0</v>
      </c>
      <c r="L150" s="181">
        <v>4</v>
      </c>
      <c r="M150" s="181">
        <v>4</v>
      </c>
      <c r="N150" s="181">
        <v>0</v>
      </c>
      <c r="O150" s="181">
        <v>0</v>
      </c>
      <c r="P150" s="181">
        <v>0</v>
      </c>
      <c r="Q150" s="181">
        <v>0</v>
      </c>
      <c r="R150" s="181">
        <v>0</v>
      </c>
      <c r="S150" s="181">
        <v>0</v>
      </c>
      <c r="T150" s="181">
        <v>0</v>
      </c>
      <c r="U150" s="181">
        <v>0</v>
      </c>
      <c r="V150" s="181">
        <v>0</v>
      </c>
      <c r="W150" s="181">
        <v>0</v>
      </c>
      <c r="X150" s="181">
        <v>0</v>
      </c>
      <c r="Y150" s="181">
        <v>0</v>
      </c>
    </row>
    <row r="151" spans="1:25">
      <c r="A151" s="180" t="s">
        <v>887</v>
      </c>
      <c r="B151" s="180" t="s">
        <v>888</v>
      </c>
      <c r="C151" s="180" t="s">
        <v>889</v>
      </c>
      <c r="D151" s="181">
        <v>15</v>
      </c>
      <c r="E151" s="181">
        <v>10</v>
      </c>
      <c r="F151" s="181">
        <v>5</v>
      </c>
      <c r="G151" s="181">
        <v>0</v>
      </c>
      <c r="H151" s="181">
        <v>0</v>
      </c>
      <c r="I151" s="181">
        <v>0</v>
      </c>
      <c r="J151" s="181">
        <v>8</v>
      </c>
      <c r="K151" s="181">
        <v>7</v>
      </c>
      <c r="L151" s="181">
        <v>0</v>
      </c>
      <c r="M151" s="181">
        <v>0</v>
      </c>
      <c r="N151" s="181">
        <v>0</v>
      </c>
      <c r="O151" s="181">
        <v>0</v>
      </c>
      <c r="P151" s="181">
        <v>0</v>
      </c>
      <c r="Q151" s="181">
        <v>0</v>
      </c>
      <c r="R151" s="181">
        <v>0</v>
      </c>
      <c r="S151" s="181">
        <v>0</v>
      </c>
      <c r="T151" s="181">
        <v>0</v>
      </c>
      <c r="U151" s="181">
        <v>0</v>
      </c>
      <c r="V151" s="181">
        <v>0</v>
      </c>
      <c r="W151" s="181">
        <v>0</v>
      </c>
      <c r="X151" s="181">
        <v>0</v>
      </c>
      <c r="Y151" s="181">
        <v>0</v>
      </c>
    </row>
    <row r="152" spans="1:25">
      <c r="A152" s="180" t="s">
        <v>890</v>
      </c>
      <c r="B152" s="180" t="s">
        <v>891</v>
      </c>
      <c r="C152" s="180" t="s">
        <v>892</v>
      </c>
      <c r="D152" s="181">
        <v>4</v>
      </c>
      <c r="E152" s="181">
        <v>0</v>
      </c>
      <c r="F152" s="181">
        <v>4</v>
      </c>
      <c r="G152" s="181">
        <v>0</v>
      </c>
      <c r="H152" s="181">
        <v>0</v>
      </c>
      <c r="I152" s="181">
        <v>0</v>
      </c>
      <c r="J152" s="181">
        <v>0</v>
      </c>
      <c r="K152" s="181">
        <v>0</v>
      </c>
      <c r="L152" s="181">
        <v>0</v>
      </c>
      <c r="M152" s="181">
        <v>2</v>
      </c>
      <c r="N152" s="181">
        <v>2</v>
      </c>
      <c r="O152" s="181">
        <v>0</v>
      </c>
      <c r="P152" s="181">
        <v>0</v>
      </c>
      <c r="Q152" s="181">
        <v>0</v>
      </c>
      <c r="R152" s="181">
        <v>0</v>
      </c>
      <c r="S152" s="181">
        <v>0</v>
      </c>
      <c r="T152" s="181">
        <v>0</v>
      </c>
      <c r="U152" s="181">
        <v>0</v>
      </c>
      <c r="V152" s="181">
        <v>0</v>
      </c>
      <c r="W152" s="181">
        <v>0</v>
      </c>
      <c r="X152" s="181">
        <v>0</v>
      </c>
      <c r="Y152" s="181">
        <v>0</v>
      </c>
    </row>
    <row r="153" spans="1:25">
      <c r="A153" s="180" t="s">
        <v>893</v>
      </c>
      <c r="B153" s="180" t="s">
        <v>894</v>
      </c>
      <c r="C153" s="180" t="s">
        <v>895</v>
      </c>
      <c r="D153" s="181">
        <v>10</v>
      </c>
      <c r="E153" s="181">
        <v>10</v>
      </c>
      <c r="F153" s="181">
        <v>0</v>
      </c>
      <c r="G153" s="181">
        <v>0</v>
      </c>
      <c r="H153" s="181">
        <v>0</v>
      </c>
      <c r="I153" s="181">
        <v>0</v>
      </c>
      <c r="J153" s="181">
        <v>0</v>
      </c>
      <c r="K153" s="181">
        <v>10</v>
      </c>
      <c r="L153" s="181">
        <v>0</v>
      </c>
      <c r="M153" s="181">
        <v>0</v>
      </c>
      <c r="N153" s="181">
        <v>0</v>
      </c>
      <c r="O153" s="181">
        <v>0</v>
      </c>
      <c r="P153" s="181">
        <v>0</v>
      </c>
      <c r="Q153" s="181">
        <v>0</v>
      </c>
      <c r="R153" s="181">
        <v>0</v>
      </c>
      <c r="S153" s="181">
        <v>0</v>
      </c>
      <c r="T153" s="181">
        <v>0</v>
      </c>
      <c r="U153" s="181">
        <v>0</v>
      </c>
      <c r="V153" s="181">
        <v>0</v>
      </c>
      <c r="W153" s="181">
        <v>0</v>
      </c>
      <c r="X153" s="181">
        <v>0</v>
      </c>
      <c r="Y153" s="181">
        <v>0</v>
      </c>
    </row>
    <row r="154" spans="1:25">
      <c r="A154" s="180" t="s">
        <v>896</v>
      </c>
      <c r="B154" s="180" t="s">
        <v>897</v>
      </c>
      <c r="C154" s="180" t="s">
        <v>898</v>
      </c>
      <c r="D154" s="181">
        <v>5</v>
      </c>
      <c r="E154" s="181">
        <v>8</v>
      </c>
      <c r="F154" s="181">
        <v>8</v>
      </c>
      <c r="G154" s="181">
        <v>0</v>
      </c>
      <c r="H154" s="181">
        <v>0</v>
      </c>
      <c r="I154" s="181">
        <v>0</v>
      </c>
      <c r="J154" s="181">
        <v>0</v>
      </c>
      <c r="K154" s="181">
        <v>0</v>
      </c>
      <c r="L154" s="181">
        <v>0</v>
      </c>
      <c r="M154" s="181">
        <v>2</v>
      </c>
      <c r="N154" s="181">
        <v>3</v>
      </c>
      <c r="O154" s="181">
        <v>0</v>
      </c>
      <c r="P154" s="181">
        <v>0</v>
      </c>
      <c r="Q154" s="181">
        <v>0</v>
      </c>
      <c r="R154" s="181">
        <v>0</v>
      </c>
      <c r="S154" s="181">
        <v>0</v>
      </c>
      <c r="T154" s="181">
        <v>0</v>
      </c>
      <c r="U154" s="181">
        <v>0</v>
      </c>
      <c r="V154" s="181">
        <v>0</v>
      </c>
      <c r="W154" s="181">
        <v>0</v>
      </c>
      <c r="X154" s="181">
        <v>0</v>
      </c>
      <c r="Y154" s="181">
        <v>0</v>
      </c>
    </row>
    <row r="155" spans="1:25">
      <c r="A155" s="180" t="s">
        <v>899</v>
      </c>
      <c r="B155" s="180" t="s">
        <v>900</v>
      </c>
      <c r="C155" s="180" t="s">
        <v>901</v>
      </c>
      <c r="D155" s="181">
        <v>6</v>
      </c>
      <c r="E155" s="181">
        <v>0</v>
      </c>
      <c r="F155" s="181">
        <v>0</v>
      </c>
      <c r="G155" s="181">
        <v>0</v>
      </c>
      <c r="H155" s="181">
        <v>0</v>
      </c>
      <c r="I155" s="181">
        <v>0</v>
      </c>
      <c r="J155" s="181">
        <v>0</v>
      </c>
      <c r="K155" s="181">
        <v>4</v>
      </c>
      <c r="L155" s="181">
        <v>2</v>
      </c>
      <c r="M155" s="181">
        <v>0</v>
      </c>
      <c r="N155" s="181">
        <v>0</v>
      </c>
      <c r="O155" s="181">
        <v>0</v>
      </c>
      <c r="P155" s="181">
        <v>0</v>
      </c>
      <c r="Q155" s="181">
        <v>0</v>
      </c>
      <c r="R155" s="181">
        <v>0</v>
      </c>
      <c r="S155" s="181">
        <v>0</v>
      </c>
      <c r="T155" s="181">
        <v>0</v>
      </c>
      <c r="U155" s="181">
        <v>0</v>
      </c>
      <c r="V155" s="181">
        <v>0</v>
      </c>
      <c r="W155" s="181">
        <v>0</v>
      </c>
      <c r="X155" s="181">
        <v>0</v>
      </c>
      <c r="Y155" s="181">
        <v>0</v>
      </c>
    </row>
    <row r="156" spans="1:25">
      <c r="A156" s="180" t="s">
        <v>902</v>
      </c>
      <c r="B156" s="180" t="s">
        <v>903</v>
      </c>
      <c r="C156" s="180" t="s">
        <v>904</v>
      </c>
      <c r="D156" s="181">
        <v>6</v>
      </c>
      <c r="E156" s="181">
        <v>2</v>
      </c>
      <c r="F156" s="181">
        <v>3</v>
      </c>
      <c r="G156" s="181">
        <v>1</v>
      </c>
      <c r="H156" s="181">
        <v>0</v>
      </c>
      <c r="I156" s="181">
        <v>0</v>
      </c>
      <c r="J156" s="181">
        <v>1</v>
      </c>
      <c r="K156" s="181">
        <v>3</v>
      </c>
      <c r="L156" s="181">
        <v>2</v>
      </c>
      <c r="M156" s="181">
        <v>0</v>
      </c>
      <c r="N156" s="181">
        <v>0</v>
      </c>
      <c r="O156" s="181">
        <v>0</v>
      </c>
      <c r="P156" s="181">
        <v>0</v>
      </c>
      <c r="Q156" s="181">
        <v>0</v>
      </c>
      <c r="R156" s="181">
        <v>0</v>
      </c>
      <c r="S156" s="181">
        <v>0</v>
      </c>
      <c r="T156" s="181">
        <v>0</v>
      </c>
      <c r="U156" s="181">
        <v>0</v>
      </c>
      <c r="V156" s="181">
        <v>0</v>
      </c>
      <c r="W156" s="181">
        <v>0</v>
      </c>
      <c r="X156" s="181">
        <v>0</v>
      </c>
      <c r="Y156" s="181">
        <v>0</v>
      </c>
    </row>
    <row r="157" spans="1:25">
      <c r="A157" s="180" t="s">
        <v>905</v>
      </c>
      <c r="B157" s="180" t="s">
        <v>906</v>
      </c>
      <c r="C157" s="180" t="s">
        <v>907</v>
      </c>
      <c r="D157" s="181">
        <v>6</v>
      </c>
      <c r="E157" s="181">
        <v>0</v>
      </c>
      <c r="F157" s="181">
        <v>5</v>
      </c>
      <c r="G157" s="181">
        <v>1</v>
      </c>
      <c r="H157" s="181">
        <v>0</v>
      </c>
      <c r="I157" s="181">
        <v>0</v>
      </c>
      <c r="J157" s="181">
        <v>3</v>
      </c>
      <c r="K157" s="181">
        <v>2</v>
      </c>
      <c r="L157" s="181">
        <v>1</v>
      </c>
      <c r="M157" s="181">
        <v>0</v>
      </c>
      <c r="N157" s="181">
        <v>0</v>
      </c>
      <c r="O157" s="181">
        <v>0</v>
      </c>
      <c r="P157" s="181">
        <v>0</v>
      </c>
      <c r="Q157" s="181">
        <v>0</v>
      </c>
      <c r="R157" s="181">
        <v>0</v>
      </c>
      <c r="S157" s="181">
        <v>0</v>
      </c>
      <c r="T157" s="181">
        <v>0</v>
      </c>
      <c r="U157" s="181">
        <v>0</v>
      </c>
      <c r="V157" s="181">
        <v>0</v>
      </c>
      <c r="W157" s="181">
        <v>0</v>
      </c>
      <c r="X157" s="181">
        <v>0</v>
      </c>
      <c r="Y157" s="181">
        <v>0</v>
      </c>
    </row>
    <row r="158" spans="1:25">
      <c r="A158" s="180" t="s">
        <v>908</v>
      </c>
      <c r="B158" s="180" t="s">
        <v>909</v>
      </c>
      <c r="C158" s="180" t="s">
        <v>910</v>
      </c>
      <c r="D158" s="181">
        <v>26</v>
      </c>
      <c r="E158" s="181">
        <v>0</v>
      </c>
      <c r="F158" s="181">
        <v>0</v>
      </c>
      <c r="G158" s="181">
        <v>0</v>
      </c>
      <c r="H158" s="181">
        <v>0</v>
      </c>
      <c r="I158" s="181">
        <v>0</v>
      </c>
      <c r="J158" s="181">
        <v>26</v>
      </c>
      <c r="K158" s="181">
        <v>0</v>
      </c>
      <c r="L158" s="181">
        <v>0</v>
      </c>
      <c r="M158" s="181">
        <v>0</v>
      </c>
      <c r="N158" s="181">
        <v>0</v>
      </c>
      <c r="O158" s="181">
        <v>0</v>
      </c>
      <c r="P158" s="181">
        <v>0</v>
      </c>
      <c r="Q158" s="181">
        <v>0</v>
      </c>
      <c r="R158" s="181">
        <v>0</v>
      </c>
      <c r="S158" s="181">
        <v>0</v>
      </c>
      <c r="T158" s="181">
        <v>0</v>
      </c>
      <c r="U158" s="181">
        <v>0</v>
      </c>
      <c r="V158" s="181">
        <v>0</v>
      </c>
      <c r="W158" s="181">
        <v>0</v>
      </c>
      <c r="X158" s="181">
        <v>0</v>
      </c>
      <c r="Y158" s="181">
        <v>0</v>
      </c>
    </row>
    <row r="159" spans="1:25">
      <c r="A159" s="180" t="s">
        <v>911</v>
      </c>
      <c r="B159" s="180" t="s">
        <v>912</v>
      </c>
      <c r="C159" s="180" t="s">
        <v>913</v>
      </c>
      <c r="D159" s="181">
        <v>10</v>
      </c>
      <c r="E159" s="181">
        <v>3</v>
      </c>
      <c r="F159" s="181">
        <v>7</v>
      </c>
      <c r="G159" s="181">
        <v>0</v>
      </c>
      <c r="H159" s="181">
        <v>0</v>
      </c>
      <c r="I159" s="181">
        <v>0</v>
      </c>
      <c r="J159" s="181">
        <v>0</v>
      </c>
      <c r="K159" s="181">
        <v>3</v>
      </c>
      <c r="L159" s="181">
        <v>7</v>
      </c>
      <c r="M159" s="181">
        <v>0</v>
      </c>
      <c r="N159" s="181">
        <v>0</v>
      </c>
      <c r="O159" s="181">
        <v>0</v>
      </c>
      <c r="P159" s="181">
        <v>0</v>
      </c>
      <c r="Q159" s="181">
        <v>0</v>
      </c>
      <c r="R159" s="181">
        <v>0</v>
      </c>
      <c r="S159" s="181">
        <v>0</v>
      </c>
      <c r="T159" s="181">
        <v>0</v>
      </c>
      <c r="U159" s="181">
        <v>0</v>
      </c>
      <c r="V159" s="181">
        <v>0</v>
      </c>
      <c r="W159" s="181">
        <v>0</v>
      </c>
      <c r="X159" s="181">
        <v>0</v>
      </c>
      <c r="Y159" s="181">
        <v>0</v>
      </c>
    </row>
    <row r="160" spans="1:25">
      <c r="A160" s="180" t="s">
        <v>914</v>
      </c>
      <c r="B160" s="180" t="s">
        <v>915</v>
      </c>
      <c r="C160" s="180" t="s">
        <v>916</v>
      </c>
      <c r="D160" s="181">
        <v>10</v>
      </c>
      <c r="E160" s="181">
        <v>0</v>
      </c>
      <c r="F160" s="181">
        <v>10</v>
      </c>
      <c r="G160" s="181">
        <v>0</v>
      </c>
      <c r="H160" s="181">
        <v>0</v>
      </c>
      <c r="I160" s="181">
        <v>0</v>
      </c>
      <c r="J160" s="181">
        <v>0</v>
      </c>
      <c r="K160" s="181">
        <v>0</v>
      </c>
      <c r="L160" s="181">
        <v>10</v>
      </c>
      <c r="M160" s="181">
        <v>0</v>
      </c>
      <c r="N160" s="181">
        <v>0</v>
      </c>
      <c r="O160" s="181">
        <v>0</v>
      </c>
      <c r="P160" s="181">
        <v>0</v>
      </c>
      <c r="Q160" s="181">
        <v>0</v>
      </c>
      <c r="R160" s="181">
        <v>0</v>
      </c>
      <c r="S160" s="181">
        <v>0</v>
      </c>
      <c r="T160" s="181">
        <v>0</v>
      </c>
      <c r="U160" s="181">
        <v>0</v>
      </c>
      <c r="V160" s="181">
        <v>0</v>
      </c>
      <c r="W160" s="181">
        <v>0</v>
      </c>
      <c r="X160" s="181">
        <v>0</v>
      </c>
      <c r="Y160" s="181">
        <v>0</v>
      </c>
    </row>
    <row r="161" spans="1:25">
      <c r="A161" s="180" t="s">
        <v>917</v>
      </c>
      <c r="B161" s="180" t="s">
        <v>918</v>
      </c>
      <c r="C161" s="180" t="s">
        <v>224</v>
      </c>
      <c r="D161" s="181">
        <v>50</v>
      </c>
      <c r="E161" s="181">
        <v>0</v>
      </c>
      <c r="F161" s="181">
        <v>0</v>
      </c>
      <c r="G161" s="181">
        <v>0</v>
      </c>
      <c r="H161" s="181">
        <v>0</v>
      </c>
      <c r="I161" s="181">
        <v>0</v>
      </c>
      <c r="J161" s="181">
        <v>11</v>
      </c>
      <c r="K161" s="181">
        <v>35</v>
      </c>
      <c r="L161" s="181">
        <v>4</v>
      </c>
      <c r="M161" s="181">
        <v>0</v>
      </c>
      <c r="N161" s="181">
        <v>0</v>
      </c>
      <c r="O161" s="181">
        <v>0</v>
      </c>
      <c r="P161" s="181">
        <v>0</v>
      </c>
      <c r="Q161" s="181">
        <v>0</v>
      </c>
      <c r="R161" s="181">
        <v>0</v>
      </c>
      <c r="S161" s="181">
        <v>0</v>
      </c>
      <c r="T161" s="181">
        <v>0</v>
      </c>
      <c r="U161" s="181">
        <v>0</v>
      </c>
      <c r="V161" s="181">
        <v>0</v>
      </c>
      <c r="W161" s="181">
        <v>0</v>
      </c>
      <c r="X161" s="181">
        <v>0</v>
      </c>
      <c r="Y161" s="181">
        <v>0</v>
      </c>
    </row>
    <row r="162" spans="1:25">
      <c r="A162" s="180" t="s">
        <v>919</v>
      </c>
      <c r="B162" s="180" t="s">
        <v>920</v>
      </c>
      <c r="C162" s="180" t="s">
        <v>921</v>
      </c>
      <c r="D162" s="181">
        <v>40</v>
      </c>
      <c r="E162" s="181">
        <v>0</v>
      </c>
      <c r="F162" s="181">
        <v>0</v>
      </c>
      <c r="G162" s="181">
        <v>0</v>
      </c>
      <c r="H162" s="181">
        <v>0</v>
      </c>
      <c r="I162" s="181">
        <v>0</v>
      </c>
      <c r="J162" s="181">
        <v>12</v>
      </c>
      <c r="K162" s="181">
        <v>21</v>
      </c>
      <c r="L162" s="181">
        <v>7</v>
      </c>
      <c r="M162" s="181">
        <v>0</v>
      </c>
      <c r="N162" s="181">
        <v>0</v>
      </c>
      <c r="O162" s="181">
        <v>0</v>
      </c>
      <c r="P162" s="181">
        <v>0</v>
      </c>
      <c r="Q162" s="181">
        <v>0</v>
      </c>
      <c r="R162" s="181">
        <v>0</v>
      </c>
      <c r="S162" s="181">
        <v>0</v>
      </c>
      <c r="T162" s="181">
        <v>0</v>
      </c>
      <c r="U162" s="181">
        <v>0</v>
      </c>
      <c r="V162" s="181">
        <v>0</v>
      </c>
      <c r="W162" s="181">
        <v>0</v>
      </c>
      <c r="X162" s="181">
        <v>0</v>
      </c>
      <c r="Y162" s="181">
        <v>0</v>
      </c>
    </row>
    <row r="163" spans="1:25">
      <c r="A163" s="180" t="s">
        <v>922</v>
      </c>
      <c r="B163" s="180" t="s">
        <v>923</v>
      </c>
      <c r="C163" s="180" t="s">
        <v>924</v>
      </c>
      <c r="D163" s="181">
        <v>40</v>
      </c>
      <c r="E163" s="181">
        <v>0</v>
      </c>
      <c r="F163" s="181">
        <v>0</v>
      </c>
      <c r="G163" s="181">
        <v>0</v>
      </c>
      <c r="H163" s="181">
        <v>0</v>
      </c>
      <c r="I163" s="181">
        <v>0</v>
      </c>
      <c r="J163" s="181">
        <v>18</v>
      </c>
      <c r="K163" s="181">
        <v>19</v>
      </c>
      <c r="L163" s="181">
        <v>3</v>
      </c>
      <c r="M163" s="181">
        <v>0</v>
      </c>
      <c r="N163" s="181">
        <v>0</v>
      </c>
      <c r="O163" s="181">
        <v>0</v>
      </c>
      <c r="P163" s="181">
        <v>0</v>
      </c>
      <c r="Q163" s="181">
        <v>0</v>
      </c>
      <c r="R163" s="181">
        <v>0</v>
      </c>
      <c r="S163" s="181">
        <v>0</v>
      </c>
      <c r="T163" s="181">
        <v>0</v>
      </c>
      <c r="U163" s="181">
        <v>0</v>
      </c>
      <c r="V163" s="181">
        <v>0</v>
      </c>
      <c r="W163" s="181">
        <v>0</v>
      </c>
      <c r="X163" s="181">
        <v>0</v>
      </c>
      <c r="Y163" s="181">
        <v>0</v>
      </c>
    </row>
    <row r="164" spans="1:25">
      <c r="A164" s="180" t="s">
        <v>925</v>
      </c>
      <c r="B164" s="180" t="s">
        <v>926</v>
      </c>
      <c r="C164" s="180" t="s">
        <v>927</v>
      </c>
      <c r="D164" s="181">
        <v>50</v>
      </c>
      <c r="E164" s="181">
        <v>0</v>
      </c>
      <c r="F164" s="181">
        <v>0</v>
      </c>
      <c r="G164" s="181">
        <v>0</v>
      </c>
      <c r="H164" s="181">
        <v>0</v>
      </c>
      <c r="I164" s="181">
        <v>0</v>
      </c>
      <c r="J164" s="181">
        <v>18</v>
      </c>
      <c r="K164" s="181">
        <v>20</v>
      </c>
      <c r="L164" s="181">
        <v>12</v>
      </c>
      <c r="M164" s="181">
        <v>0</v>
      </c>
      <c r="N164" s="181">
        <v>0</v>
      </c>
      <c r="O164" s="181">
        <v>0</v>
      </c>
      <c r="P164" s="181">
        <v>0</v>
      </c>
      <c r="Q164" s="181">
        <v>0</v>
      </c>
      <c r="R164" s="181">
        <v>0</v>
      </c>
      <c r="S164" s="181">
        <v>0</v>
      </c>
      <c r="T164" s="181">
        <v>0</v>
      </c>
      <c r="U164" s="181">
        <v>0</v>
      </c>
      <c r="V164" s="181">
        <v>0</v>
      </c>
      <c r="W164" s="181">
        <v>0</v>
      </c>
      <c r="X164" s="181">
        <v>0</v>
      </c>
      <c r="Y164" s="181">
        <v>0</v>
      </c>
    </row>
    <row r="165" spans="1:25">
      <c r="A165" s="180" t="s">
        <v>928</v>
      </c>
      <c r="B165" s="180" t="s">
        <v>929</v>
      </c>
      <c r="C165" s="180" t="s">
        <v>930</v>
      </c>
      <c r="D165" s="181">
        <v>50</v>
      </c>
      <c r="E165" s="181">
        <v>0</v>
      </c>
      <c r="F165" s="181">
        <v>0</v>
      </c>
      <c r="G165" s="181">
        <v>0</v>
      </c>
      <c r="H165" s="181">
        <v>0</v>
      </c>
      <c r="I165" s="181">
        <v>0</v>
      </c>
      <c r="J165" s="181">
        <v>25</v>
      </c>
      <c r="K165" s="181">
        <v>15</v>
      </c>
      <c r="L165" s="181">
        <v>4</v>
      </c>
      <c r="M165" s="181">
        <v>3</v>
      </c>
      <c r="N165" s="181">
        <v>2</v>
      </c>
      <c r="O165" s="181">
        <v>1</v>
      </c>
      <c r="P165" s="181">
        <v>0</v>
      </c>
      <c r="Q165" s="181">
        <v>0</v>
      </c>
      <c r="R165" s="181">
        <v>0</v>
      </c>
      <c r="S165" s="181">
        <v>0</v>
      </c>
      <c r="T165" s="181">
        <v>0</v>
      </c>
      <c r="U165" s="181">
        <v>0</v>
      </c>
      <c r="V165" s="181">
        <v>0</v>
      </c>
      <c r="W165" s="181">
        <v>0</v>
      </c>
      <c r="X165" s="181">
        <v>0</v>
      </c>
      <c r="Y165" s="181">
        <v>0</v>
      </c>
    </row>
    <row r="166" spans="1:25">
      <c r="A166" s="180" t="s">
        <v>931</v>
      </c>
      <c r="B166" s="180" t="s">
        <v>932</v>
      </c>
      <c r="C166" s="180" t="s">
        <v>933</v>
      </c>
      <c r="D166" s="181">
        <v>50</v>
      </c>
      <c r="E166" s="181">
        <v>0</v>
      </c>
      <c r="F166" s="181">
        <v>0</v>
      </c>
      <c r="G166" s="181">
        <v>0</v>
      </c>
      <c r="H166" s="181">
        <v>0</v>
      </c>
      <c r="I166" s="181">
        <v>0</v>
      </c>
      <c r="J166" s="181">
        <v>30</v>
      </c>
      <c r="K166" s="181">
        <v>13</v>
      </c>
      <c r="L166" s="181">
        <v>4</v>
      </c>
      <c r="M166" s="181">
        <v>0</v>
      </c>
      <c r="N166" s="181">
        <v>2</v>
      </c>
      <c r="O166" s="181">
        <v>1</v>
      </c>
      <c r="P166" s="181">
        <v>0</v>
      </c>
      <c r="Q166" s="181">
        <v>0</v>
      </c>
      <c r="R166" s="181">
        <v>0</v>
      </c>
      <c r="S166" s="181">
        <v>0</v>
      </c>
      <c r="T166" s="181">
        <v>0</v>
      </c>
      <c r="U166" s="181">
        <v>0</v>
      </c>
      <c r="V166" s="181">
        <v>0</v>
      </c>
      <c r="W166" s="181">
        <v>0</v>
      </c>
      <c r="X166" s="181">
        <v>0</v>
      </c>
      <c r="Y166" s="181">
        <v>0</v>
      </c>
    </row>
    <row r="167" spans="1:25">
      <c r="A167" s="180" t="s">
        <v>934</v>
      </c>
      <c r="B167" s="180" t="s">
        <v>935</v>
      </c>
      <c r="C167" s="180" t="s">
        <v>936</v>
      </c>
      <c r="D167" s="181">
        <v>50</v>
      </c>
      <c r="E167" s="181">
        <v>0</v>
      </c>
      <c r="F167" s="181">
        <v>0</v>
      </c>
      <c r="G167" s="181">
        <v>0</v>
      </c>
      <c r="H167" s="181">
        <v>0</v>
      </c>
      <c r="I167" s="181">
        <v>0</v>
      </c>
      <c r="J167" s="181">
        <v>22</v>
      </c>
      <c r="K167" s="181">
        <v>21</v>
      </c>
      <c r="L167" s="181">
        <v>6</v>
      </c>
      <c r="M167" s="181">
        <v>0</v>
      </c>
      <c r="N167" s="181">
        <v>1</v>
      </c>
      <c r="O167" s="181">
        <v>0</v>
      </c>
      <c r="P167" s="181">
        <v>0</v>
      </c>
      <c r="Q167" s="181">
        <v>0</v>
      </c>
      <c r="R167" s="181">
        <v>0</v>
      </c>
      <c r="S167" s="181">
        <v>0</v>
      </c>
      <c r="T167" s="181">
        <v>0</v>
      </c>
      <c r="U167" s="181">
        <v>0</v>
      </c>
      <c r="V167" s="181">
        <v>0</v>
      </c>
      <c r="W167" s="181">
        <v>0</v>
      </c>
      <c r="X167" s="181">
        <v>0</v>
      </c>
      <c r="Y167" s="181">
        <v>0</v>
      </c>
    </row>
    <row r="168" spans="1:25">
      <c r="A168" s="180" t="s">
        <v>937</v>
      </c>
      <c r="B168" s="180" t="s">
        <v>938</v>
      </c>
      <c r="C168" s="180" t="s">
        <v>939</v>
      </c>
      <c r="D168" s="181">
        <v>50</v>
      </c>
      <c r="E168" s="181">
        <v>0</v>
      </c>
      <c r="F168" s="181">
        <v>0</v>
      </c>
      <c r="G168" s="181">
        <v>0</v>
      </c>
      <c r="H168" s="181">
        <v>0</v>
      </c>
      <c r="I168" s="181">
        <v>0</v>
      </c>
      <c r="J168" s="181">
        <v>15</v>
      </c>
      <c r="K168" s="181">
        <v>25</v>
      </c>
      <c r="L168" s="181">
        <v>10</v>
      </c>
      <c r="M168" s="181">
        <v>0</v>
      </c>
      <c r="N168" s="181">
        <v>0</v>
      </c>
      <c r="O168" s="181">
        <v>0</v>
      </c>
      <c r="P168" s="181">
        <v>0</v>
      </c>
      <c r="Q168" s="181">
        <v>0</v>
      </c>
      <c r="R168" s="181">
        <v>0</v>
      </c>
      <c r="S168" s="181">
        <v>0</v>
      </c>
      <c r="T168" s="181">
        <v>0</v>
      </c>
      <c r="U168" s="181">
        <v>0</v>
      </c>
      <c r="V168" s="181">
        <v>0</v>
      </c>
      <c r="W168" s="181">
        <v>0</v>
      </c>
      <c r="X168" s="181">
        <v>0</v>
      </c>
      <c r="Y168" s="181">
        <v>0</v>
      </c>
    </row>
    <row r="169" spans="1:25">
      <c r="A169" s="180" t="s">
        <v>940</v>
      </c>
      <c r="B169" s="180" t="s">
        <v>941</v>
      </c>
      <c r="C169" s="180" t="s">
        <v>942</v>
      </c>
      <c r="D169" s="181">
        <v>1</v>
      </c>
      <c r="E169" s="181">
        <v>0</v>
      </c>
      <c r="F169" s="181">
        <v>3</v>
      </c>
      <c r="G169" s="181">
        <v>0</v>
      </c>
      <c r="H169" s="181">
        <v>0</v>
      </c>
      <c r="I169" s="181">
        <v>0</v>
      </c>
      <c r="J169" s="181">
        <v>0</v>
      </c>
      <c r="K169" s="181">
        <v>0</v>
      </c>
      <c r="L169" s="181">
        <v>0</v>
      </c>
      <c r="M169" s="181">
        <v>0</v>
      </c>
      <c r="N169" s="181">
        <v>0</v>
      </c>
      <c r="O169" s="181">
        <v>0</v>
      </c>
      <c r="P169" s="181">
        <v>0</v>
      </c>
      <c r="Q169" s="181">
        <v>0</v>
      </c>
      <c r="R169" s="181">
        <v>1</v>
      </c>
      <c r="S169" s="181">
        <v>0</v>
      </c>
      <c r="T169" s="181">
        <v>0</v>
      </c>
      <c r="U169" s="181">
        <v>0</v>
      </c>
      <c r="V169" s="181">
        <v>0</v>
      </c>
      <c r="W169" s="181">
        <v>0</v>
      </c>
      <c r="X169" s="181">
        <v>0</v>
      </c>
      <c r="Y169" s="181">
        <v>0</v>
      </c>
    </row>
    <row r="170" spans="1:25">
      <c r="A170" s="180" t="s">
        <v>943</v>
      </c>
      <c r="B170" s="180" t="s">
        <v>944</v>
      </c>
      <c r="C170" s="180" t="s">
        <v>945</v>
      </c>
      <c r="D170" s="181">
        <v>1</v>
      </c>
      <c r="E170" s="181">
        <v>0</v>
      </c>
      <c r="F170" s="181">
        <v>0</v>
      </c>
      <c r="G170" s="181">
        <v>6</v>
      </c>
      <c r="H170" s="181">
        <v>0</v>
      </c>
      <c r="I170" s="181">
        <v>0</v>
      </c>
      <c r="J170" s="181">
        <v>0</v>
      </c>
      <c r="K170" s="181">
        <v>0</v>
      </c>
      <c r="L170" s="181">
        <v>0</v>
      </c>
      <c r="M170" s="181">
        <v>0</v>
      </c>
      <c r="N170" s="181">
        <v>0</v>
      </c>
      <c r="O170" s="181">
        <v>0</v>
      </c>
      <c r="P170" s="181">
        <v>0</v>
      </c>
      <c r="Q170" s="181">
        <v>0</v>
      </c>
      <c r="R170" s="181">
        <v>0</v>
      </c>
      <c r="S170" s="181">
        <v>0</v>
      </c>
      <c r="T170" s="181">
        <v>0</v>
      </c>
      <c r="U170" s="181">
        <v>0</v>
      </c>
      <c r="V170" s="181">
        <v>0</v>
      </c>
      <c r="W170" s="181">
        <v>0</v>
      </c>
      <c r="X170" s="181">
        <v>0</v>
      </c>
      <c r="Y170" s="181">
        <v>0</v>
      </c>
    </row>
    <row r="171" spans="1:25">
      <c r="A171" s="180" t="s">
        <v>946</v>
      </c>
      <c r="B171" s="180" t="s">
        <v>947</v>
      </c>
      <c r="C171" s="180" t="s">
        <v>948</v>
      </c>
      <c r="D171" s="181">
        <v>2</v>
      </c>
      <c r="E171" s="181">
        <v>4</v>
      </c>
      <c r="F171" s="181">
        <v>6</v>
      </c>
      <c r="G171" s="181">
        <v>0</v>
      </c>
      <c r="H171" s="181">
        <v>0</v>
      </c>
      <c r="I171" s="181">
        <v>0</v>
      </c>
      <c r="J171" s="181">
        <v>0</v>
      </c>
      <c r="K171" s="181">
        <v>0</v>
      </c>
      <c r="L171" s="181">
        <v>0</v>
      </c>
      <c r="M171" s="181">
        <v>0</v>
      </c>
      <c r="N171" s="181">
        <v>0</v>
      </c>
      <c r="O171" s="181">
        <v>0</v>
      </c>
      <c r="P171" s="181">
        <v>0</v>
      </c>
      <c r="Q171" s="181">
        <v>0</v>
      </c>
      <c r="R171" s="181">
        <v>0</v>
      </c>
      <c r="S171" s="181">
        <v>0</v>
      </c>
      <c r="T171" s="181">
        <v>0</v>
      </c>
      <c r="U171" s="181">
        <v>0</v>
      </c>
      <c r="V171" s="181">
        <v>0</v>
      </c>
      <c r="W171" s="181">
        <v>0</v>
      </c>
      <c r="X171" s="181">
        <v>0</v>
      </c>
      <c r="Y171" s="181">
        <v>0</v>
      </c>
    </row>
    <row r="172" spans="1:25">
      <c r="A172" s="180" t="s">
        <v>949</v>
      </c>
      <c r="B172" s="180" t="s">
        <v>950</v>
      </c>
      <c r="C172" s="180" t="s">
        <v>951</v>
      </c>
      <c r="D172" s="181">
        <v>10</v>
      </c>
      <c r="E172" s="181">
        <v>0</v>
      </c>
      <c r="F172" s="181">
        <v>29</v>
      </c>
      <c r="G172" s="181">
        <v>0</v>
      </c>
      <c r="H172" s="181">
        <v>0</v>
      </c>
      <c r="I172" s="181">
        <v>0</v>
      </c>
      <c r="J172" s="181">
        <v>0</v>
      </c>
      <c r="K172" s="181">
        <v>0</v>
      </c>
      <c r="L172" s="181">
        <v>0</v>
      </c>
      <c r="M172" s="181">
        <v>0</v>
      </c>
      <c r="N172" s="181">
        <v>0</v>
      </c>
      <c r="O172" s="181">
        <v>0</v>
      </c>
      <c r="P172" s="181">
        <v>0</v>
      </c>
      <c r="Q172" s="181">
        <v>0</v>
      </c>
      <c r="R172" s="181">
        <v>0</v>
      </c>
      <c r="S172" s="181">
        <v>0</v>
      </c>
      <c r="T172" s="181">
        <v>0</v>
      </c>
      <c r="U172" s="181">
        <v>0</v>
      </c>
      <c r="V172" s="181">
        <v>0</v>
      </c>
      <c r="W172" s="181">
        <v>0</v>
      </c>
      <c r="X172" s="181">
        <v>0</v>
      </c>
      <c r="Y172" s="181">
        <v>0</v>
      </c>
    </row>
    <row r="173" spans="1:25">
      <c r="A173" s="180" t="s">
        <v>952</v>
      </c>
      <c r="B173" s="180" t="s">
        <v>953</v>
      </c>
      <c r="C173" s="180" t="s">
        <v>954</v>
      </c>
      <c r="D173" s="181">
        <v>1</v>
      </c>
      <c r="E173" s="181">
        <v>0</v>
      </c>
      <c r="F173" s="181">
        <v>2</v>
      </c>
      <c r="G173" s="181">
        <v>0</v>
      </c>
      <c r="H173" s="181">
        <v>0</v>
      </c>
      <c r="I173" s="181">
        <v>0</v>
      </c>
      <c r="J173" s="181">
        <v>0</v>
      </c>
      <c r="K173" s="181">
        <v>0</v>
      </c>
      <c r="L173" s="181">
        <v>0</v>
      </c>
      <c r="M173" s="181">
        <v>0</v>
      </c>
      <c r="N173" s="181">
        <v>0</v>
      </c>
      <c r="O173" s="181">
        <v>0</v>
      </c>
      <c r="P173" s="181">
        <v>1</v>
      </c>
      <c r="Q173" s="181">
        <v>0</v>
      </c>
      <c r="R173" s="181">
        <v>0</v>
      </c>
      <c r="S173" s="181">
        <v>0</v>
      </c>
      <c r="T173" s="181">
        <v>0</v>
      </c>
      <c r="U173" s="181">
        <v>0</v>
      </c>
      <c r="V173" s="181">
        <v>0</v>
      </c>
      <c r="W173" s="181">
        <v>0</v>
      </c>
      <c r="X173" s="181">
        <v>0</v>
      </c>
      <c r="Y173" s="181">
        <v>0</v>
      </c>
    </row>
    <row r="174" spans="1:25">
      <c r="A174" s="180" t="s">
        <v>955</v>
      </c>
      <c r="B174" s="180" t="s">
        <v>956</v>
      </c>
      <c r="C174" s="180" t="s">
        <v>957</v>
      </c>
      <c r="D174" s="181">
        <v>15</v>
      </c>
      <c r="E174" s="181">
        <v>1</v>
      </c>
      <c r="F174" s="181">
        <v>4</v>
      </c>
      <c r="G174" s="181">
        <v>10</v>
      </c>
      <c r="H174" s="181">
        <v>0</v>
      </c>
      <c r="I174" s="181">
        <v>0</v>
      </c>
      <c r="J174" s="181">
        <v>0</v>
      </c>
      <c r="K174" s="181">
        <v>0</v>
      </c>
      <c r="L174" s="181">
        <v>0</v>
      </c>
      <c r="M174" s="181">
        <v>6</v>
      </c>
      <c r="N174" s="181">
        <v>7</v>
      </c>
      <c r="O174" s="181">
        <v>1</v>
      </c>
      <c r="P174" s="181">
        <v>1</v>
      </c>
      <c r="Q174" s="181">
        <v>0</v>
      </c>
      <c r="R174" s="181">
        <v>0</v>
      </c>
      <c r="S174" s="181">
        <v>0</v>
      </c>
      <c r="T174" s="181">
        <v>0</v>
      </c>
      <c r="U174" s="181">
        <v>0</v>
      </c>
      <c r="V174" s="181">
        <v>0</v>
      </c>
      <c r="W174" s="181">
        <v>0</v>
      </c>
      <c r="X174" s="181">
        <v>0</v>
      </c>
      <c r="Y174" s="181">
        <v>0</v>
      </c>
    </row>
    <row r="175" spans="1:25">
      <c r="A175" s="180" t="s">
        <v>958</v>
      </c>
      <c r="B175" s="180" t="s">
        <v>959</v>
      </c>
      <c r="C175" s="180" t="s">
        <v>960</v>
      </c>
      <c r="D175" s="181">
        <v>8</v>
      </c>
      <c r="E175" s="181">
        <v>1</v>
      </c>
      <c r="F175" s="181">
        <v>3</v>
      </c>
      <c r="G175" s="181">
        <v>4</v>
      </c>
      <c r="H175" s="181">
        <v>0</v>
      </c>
      <c r="I175" s="181">
        <v>0</v>
      </c>
      <c r="J175" s="181">
        <v>0</v>
      </c>
      <c r="K175" s="181">
        <v>0</v>
      </c>
      <c r="L175" s="181">
        <v>0</v>
      </c>
      <c r="M175" s="181">
        <v>2</v>
      </c>
      <c r="N175" s="181">
        <v>4</v>
      </c>
      <c r="O175" s="181">
        <v>1</v>
      </c>
      <c r="P175" s="181">
        <v>1</v>
      </c>
      <c r="Q175" s="181">
        <v>0</v>
      </c>
      <c r="R175" s="181">
        <v>0</v>
      </c>
      <c r="S175" s="181">
        <v>0</v>
      </c>
      <c r="T175" s="181">
        <v>0</v>
      </c>
      <c r="U175" s="181">
        <v>0</v>
      </c>
      <c r="V175" s="181">
        <v>0</v>
      </c>
      <c r="W175" s="181">
        <v>0</v>
      </c>
      <c r="X175" s="181">
        <v>0</v>
      </c>
      <c r="Y175" s="181">
        <v>0</v>
      </c>
    </row>
    <row r="176" spans="1:25">
      <c r="A176" s="180" t="s">
        <v>961</v>
      </c>
      <c r="B176" s="180" t="s">
        <v>962</v>
      </c>
      <c r="C176" s="180" t="s">
        <v>963</v>
      </c>
      <c r="D176" s="181">
        <v>7</v>
      </c>
      <c r="E176" s="181">
        <v>0</v>
      </c>
      <c r="F176" s="181">
        <v>1</v>
      </c>
      <c r="G176" s="181">
        <v>6</v>
      </c>
      <c r="H176" s="181">
        <v>0</v>
      </c>
      <c r="I176" s="181">
        <v>0</v>
      </c>
      <c r="J176" s="181">
        <v>0</v>
      </c>
      <c r="K176" s="181">
        <v>0</v>
      </c>
      <c r="L176" s="181">
        <v>0</v>
      </c>
      <c r="M176" s="181">
        <v>4</v>
      </c>
      <c r="N176" s="181">
        <v>3</v>
      </c>
      <c r="O176" s="181">
        <v>0</v>
      </c>
      <c r="P176" s="181">
        <v>0</v>
      </c>
      <c r="Q176" s="181">
        <v>0</v>
      </c>
      <c r="R176" s="181">
        <v>0</v>
      </c>
      <c r="S176" s="181">
        <v>0</v>
      </c>
      <c r="T176" s="181">
        <v>0</v>
      </c>
      <c r="U176" s="181">
        <v>0</v>
      </c>
      <c r="V176" s="181">
        <v>0</v>
      </c>
      <c r="W176" s="181">
        <v>0</v>
      </c>
      <c r="X176" s="181">
        <v>0</v>
      </c>
      <c r="Y176" s="181">
        <v>0</v>
      </c>
    </row>
    <row r="177" spans="1:25">
      <c r="A177" s="180" t="s">
        <v>964</v>
      </c>
      <c r="B177" s="180" t="s">
        <v>965</v>
      </c>
      <c r="C177" s="180" t="s">
        <v>966</v>
      </c>
      <c r="D177" s="181">
        <v>5</v>
      </c>
      <c r="E177" s="181">
        <v>0</v>
      </c>
      <c r="F177" s="181">
        <v>12</v>
      </c>
      <c r="G177" s="181">
        <v>0</v>
      </c>
      <c r="H177" s="181">
        <v>0</v>
      </c>
      <c r="I177" s="181">
        <v>0</v>
      </c>
      <c r="J177" s="181">
        <v>0</v>
      </c>
      <c r="K177" s="181">
        <v>0</v>
      </c>
      <c r="L177" s="181">
        <v>4</v>
      </c>
      <c r="M177" s="181">
        <v>1</v>
      </c>
      <c r="N177" s="181">
        <v>0</v>
      </c>
      <c r="O177" s="181">
        <v>0</v>
      </c>
      <c r="P177" s="181">
        <v>0</v>
      </c>
      <c r="Q177" s="181">
        <v>0</v>
      </c>
      <c r="R177" s="181">
        <v>0</v>
      </c>
      <c r="S177" s="181">
        <v>0</v>
      </c>
      <c r="T177" s="181">
        <v>0</v>
      </c>
      <c r="U177" s="181">
        <v>0</v>
      </c>
      <c r="V177" s="181">
        <v>0</v>
      </c>
      <c r="W177" s="181">
        <v>0</v>
      </c>
      <c r="X177" s="181">
        <v>0</v>
      </c>
      <c r="Y177" s="181">
        <v>0</v>
      </c>
    </row>
    <row r="178" spans="1:25">
      <c r="A178" s="180" t="s">
        <v>967</v>
      </c>
      <c r="B178" s="180" t="s">
        <v>968</v>
      </c>
      <c r="C178" s="180" t="s">
        <v>969</v>
      </c>
      <c r="D178" s="181">
        <v>2</v>
      </c>
      <c r="E178" s="181">
        <v>0</v>
      </c>
      <c r="F178" s="181">
        <v>0</v>
      </c>
      <c r="G178" s="181">
        <v>0</v>
      </c>
      <c r="H178" s="181">
        <v>0</v>
      </c>
      <c r="I178" s="181">
        <v>0</v>
      </c>
      <c r="J178" s="181">
        <v>0</v>
      </c>
      <c r="K178" s="181">
        <v>0</v>
      </c>
      <c r="L178" s="181">
        <v>0</v>
      </c>
      <c r="M178" s="181">
        <v>0</v>
      </c>
      <c r="N178" s="181">
        <v>0</v>
      </c>
      <c r="O178" s="181">
        <v>0</v>
      </c>
      <c r="P178" s="181">
        <v>0</v>
      </c>
      <c r="Q178" s="181">
        <v>0</v>
      </c>
      <c r="R178" s="181">
        <v>0</v>
      </c>
      <c r="S178" s="181">
        <v>0</v>
      </c>
      <c r="T178" s="181">
        <v>0</v>
      </c>
      <c r="U178" s="181">
        <v>0</v>
      </c>
      <c r="V178" s="181">
        <v>0</v>
      </c>
      <c r="W178" s="181">
        <v>0</v>
      </c>
      <c r="X178" s="181">
        <v>0</v>
      </c>
      <c r="Y178" s="181">
        <v>0</v>
      </c>
    </row>
    <row r="179" spans="1:25">
      <c r="A179" s="180" t="s">
        <v>970</v>
      </c>
      <c r="B179" s="180" t="s">
        <v>971</v>
      </c>
      <c r="C179" s="180" t="s">
        <v>972</v>
      </c>
      <c r="D179" s="181">
        <v>5</v>
      </c>
      <c r="E179" s="181">
        <v>0</v>
      </c>
      <c r="F179" s="181">
        <v>17</v>
      </c>
      <c r="G179" s="181">
        <v>0</v>
      </c>
      <c r="H179" s="181">
        <v>0</v>
      </c>
      <c r="I179" s="181">
        <v>0</v>
      </c>
      <c r="J179" s="181">
        <v>0</v>
      </c>
      <c r="K179" s="181">
        <v>0</v>
      </c>
      <c r="L179" s="181">
        <v>5</v>
      </c>
      <c r="M179" s="181">
        <v>0</v>
      </c>
      <c r="N179" s="181">
        <v>0</v>
      </c>
      <c r="O179" s="181">
        <v>0</v>
      </c>
      <c r="P179" s="181">
        <v>0</v>
      </c>
      <c r="Q179" s="181">
        <v>0</v>
      </c>
      <c r="R179" s="181">
        <v>0</v>
      </c>
      <c r="S179" s="181">
        <v>0</v>
      </c>
      <c r="T179" s="181">
        <v>0</v>
      </c>
      <c r="U179" s="181">
        <v>0</v>
      </c>
      <c r="V179" s="181">
        <v>0</v>
      </c>
      <c r="W179" s="181">
        <v>0</v>
      </c>
      <c r="X179" s="181">
        <v>0</v>
      </c>
      <c r="Y179" s="181">
        <v>0</v>
      </c>
    </row>
    <row r="180" spans="1:25">
      <c r="A180" s="180" t="s">
        <v>973</v>
      </c>
      <c r="B180" s="180" t="s">
        <v>974</v>
      </c>
      <c r="C180" s="180" t="s">
        <v>975</v>
      </c>
      <c r="D180" s="181">
        <v>1</v>
      </c>
      <c r="E180" s="181">
        <v>3</v>
      </c>
      <c r="F180" s="181">
        <v>2</v>
      </c>
      <c r="G180" s="181">
        <v>0</v>
      </c>
      <c r="H180" s="181">
        <v>0</v>
      </c>
      <c r="I180" s="181">
        <v>0</v>
      </c>
      <c r="J180" s="181">
        <v>0</v>
      </c>
      <c r="K180" s="181">
        <v>0</v>
      </c>
      <c r="L180" s="181">
        <v>0</v>
      </c>
      <c r="M180" s="181">
        <v>0</v>
      </c>
      <c r="N180" s="181">
        <v>0</v>
      </c>
      <c r="O180" s="181">
        <v>0</v>
      </c>
      <c r="P180" s="181">
        <v>1</v>
      </c>
      <c r="Q180" s="181">
        <v>0</v>
      </c>
      <c r="R180" s="181">
        <v>0</v>
      </c>
      <c r="S180" s="181">
        <v>0</v>
      </c>
      <c r="T180" s="181">
        <v>0</v>
      </c>
      <c r="U180" s="181">
        <v>0</v>
      </c>
      <c r="V180" s="181">
        <v>0</v>
      </c>
      <c r="W180" s="181">
        <v>0</v>
      </c>
      <c r="X180" s="181">
        <v>0</v>
      </c>
      <c r="Y180" s="181">
        <v>0</v>
      </c>
    </row>
    <row r="181" spans="1:25">
      <c r="A181" s="180" t="s">
        <v>976</v>
      </c>
      <c r="B181" s="180" t="s">
        <v>977</v>
      </c>
      <c r="C181" s="180" t="s">
        <v>978</v>
      </c>
      <c r="D181" s="181">
        <v>10</v>
      </c>
      <c r="E181" s="181">
        <v>10</v>
      </c>
      <c r="F181" s="181">
        <v>0</v>
      </c>
      <c r="G181" s="181">
        <v>0</v>
      </c>
      <c r="H181" s="181">
        <v>0</v>
      </c>
      <c r="I181" s="181">
        <v>0</v>
      </c>
      <c r="J181" s="181">
        <v>0</v>
      </c>
      <c r="K181" s="181">
        <v>3</v>
      </c>
      <c r="L181" s="181">
        <v>4</v>
      </c>
      <c r="M181" s="181">
        <v>3</v>
      </c>
      <c r="N181" s="181">
        <v>0</v>
      </c>
      <c r="O181" s="181">
        <v>0</v>
      </c>
      <c r="P181" s="181">
        <v>0</v>
      </c>
      <c r="Q181" s="181">
        <v>0</v>
      </c>
      <c r="R181" s="181">
        <v>0</v>
      </c>
      <c r="S181" s="181">
        <v>0</v>
      </c>
      <c r="T181" s="181">
        <v>0</v>
      </c>
      <c r="U181" s="181">
        <v>0</v>
      </c>
      <c r="V181" s="181">
        <v>0</v>
      </c>
      <c r="W181" s="181">
        <v>0</v>
      </c>
      <c r="X181" s="181">
        <v>0</v>
      </c>
      <c r="Y181" s="181">
        <v>0</v>
      </c>
    </row>
    <row r="182" spans="1:25">
      <c r="A182" s="180" t="s">
        <v>979</v>
      </c>
      <c r="B182" s="180" t="s">
        <v>980</v>
      </c>
      <c r="C182" s="180" t="s">
        <v>981</v>
      </c>
      <c r="D182" s="181">
        <v>15</v>
      </c>
      <c r="E182" s="181">
        <v>3</v>
      </c>
      <c r="F182" s="181">
        <v>12</v>
      </c>
      <c r="G182" s="181">
        <v>0</v>
      </c>
      <c r="H182" s="181">
        <v>0</v>
      </c>
      <c r="I182" s="181">
        <v>0</v>
      </c>
      <c r="J182" s="181">
        <v>8</v>
      </c>
      <c r="K182" s="181">
        <v>7</v>
      </c>
      <c r="L182" s="181">
        <v>0</v>
      </c>
      <c r="M182" s="181">
        <v>0</v>
      </c>
      <c r="N182" s="181">
        <v>0</v>
      </c>
      <c r="O182" s="181">
        <v>0</v>
      </c>
      <c r="P182" s="181">
        <v>0</v>
      </c>
      <c r="Q182" s="181">
        <v>0</v>
      </c>
      <c r="R182" s="181">
        <v>0</v>
      </c>
      <c r="S182" s="181">
        <v>0</v>
      </c>
      <c r="T182" s="181">
        <v>0</v>
      </c>
      <c r="U182" s="181">
        <v>0</v>
      </c>
      <c r="V182" s="181">
        <v>0</v>
      </c>
      <c r="W182" s="181">
        <v>0</v>
      </c>
      <c r="X182" s="181">
        <v>0</v>
      </c>
      <c r="Y182" s="181">
        <v>0</v>
      </c>
    </row>
    <row r="183" spans="1:25">
      <c r="A183" s="180" t="s">
        <v>982</v>
      </c>
      <c r="B183" s="180" t="s">
        <v>983</v>
      </c>
      <c r="C183" s="180" t="s">
        <v>984</v>
      </c>
      <c r="D183" s="181">
        <v>10</v>
      </c>
      <c r="E183" s="181">
        <v>10</v>
      </c>
      <c r="F183" s="181">
        <v>0</v>
      </c>
      <c r="G183" s="181">
        <v>0</v>
      </c>
      <c r="H183" s="181">
        <v>0</v>
      </c>
      <c r="I183" s="181">
        <v>0</v>
      </c>
      <c r="J183" s="181">
        <v>0</v>
      </c>
      <c r="K183" s="181">
        <v>0</v>
      </c>
      <c r="L183" s="181">
        <v>10</v>
      </c>
      <c r="M183" s="181">
        <v>0</v>
      </c>
      <c r="N183" s="181">
        <v>0</v>
      </c>
      <c r="O183" s="181">
        <v>0</v>
      </c>
      <c r="P183" s="181">
        <v>0</v>
      </c>
      <c r="Q183" s="181">
        <v>0</v>
      </c>
      <c r="R183" s="181">
        <v>0</v>
      </c>
      <c r="S183" s="181">
        <v>0</v>
      </c>
      <c r="T183" s="181">
        <v>0</v>
      </c>
      <c r="U183" s="181">
        <v>0</v>
      </c>
      <c r="V183" s="181">
        <v>0</v>
      </c>
      <c r="W183" s="181">
        <v>0</v>
      </c>
      <c r="X183" s="181">
        <v>0</v>
      </c>
      <c r="Y183" s="181">
        <v>0</v>
      </c>
    </row>
    <row r="184" spans="1:25">
      <c r="A184" s="180" t="s">
        <v>985</v>
      </c>
      <c r="B184" s="180" t="s">
        <v>986</v>
      </c>
      <c r="C184" s="180" t="s">
        <v>987</v>
      </c>
      <c r="D184" s="181">
        <v>10</v>
      </c>
      <c r="E184" s="181">
        <v>10</v>
      </c>
      <c r="F184" s="181">
        <v>0</v>
      </c>
      <c r="G184" s="181">
        <v>0</v>
      </c>
      <c r="H184" s="181">
        <v>0</v>
      </c>
      <c r="I184" s="181">
        <v>0</v>
      </c>
      <c r="J184" s="181">
        <v>0</v>
      </c>
      <c r="K184" s="181">
        <v>8</v>
      </c>
      <c r="L184" s="181">
        <v>1</v>
      </c>
      <c r="M184" s="181">
        <v>1</v>
      </c>
      <c r="N184" s="181">
        <v>0</v>
      </c>
      <c r="O184" s="181">
        <v>0</v>
      </c>
      <c r="P184" s="181">
        <v>0</v>
      </c>
      <c r="Q184" s="181">
        <v>0</v>
      </c>
      <c r="R184" s="181">
        <v>0</v>
      </c>
      <c r="S184" s="181">
        <v>0</v>
      </c>
      <c r="T184" s="181">
        <v>0</v>
      </c>
      <c r="U184" s="181">
        <v>0</v>
      </c>
      <c r="V184" s="181">
        <v>0</v>
      </c>
      <c r="W184" s="181">
        <v>0</v>
      </c>
      <c r="X184" s="181">
        <v>0</v>
      </c>
      <c r="Y184" s="181">
        <v>0</v>
      </c>
    </row>
    <row r="185" spans="1:25">
      <c r="A185" s="180" t="s">
        <v>988</v>
      </c>
      <c r="B185" s="180" t="s">
        <v>989</v>
      </c>
      <c r="C185" s="180" t="s">
        <v>990</v>
      </c>
      <c r="D185" s="181">
        <v>10</v>
      </c>
      <c r="E185" s="181">
        <v>3</v>
      </c>
      <c r="F185" s="181">
        <v>7</v>
      </c>
      <c r="G185" s="181">
        <v>0</v>
      </c>
      <c r="H185" s="181">
        <v>0</v>
      </c>
      <c r="I185" s="181">
        <v>0</v>
      </c>
      <c r="J185" s="181">
        <v>0</v>
      </c>
      <c r="K185" s="181">
        <v>2</v>
      </c>
      <c r="L185" s="181">
        <v>8</v>
      </c>
      <c r="M185" s="181">
        <v>0</v>
      </c>
      <c r="N185" s="181">
        <v>0</v>
      </c>
      <c r="O185" s="181">
        <v>0</v>
      </c>
      <c r="P185" s="181">
        <v>0</v>
      </c>
      <c r="Q185" s="181">
        <v>0</v>
      </c>
      <c r="R185" s="181">
        <v>0</v>
      </c>
      <c r="S185" s="181">
        <v>0</v>
      </c>
      <c r="T185" s="181">
        <v>0</v>
      </c>
      <c r="U185" s="181">
        <v>0</v>
      </c>
      <c r="V185" s="181">
        <v>0</v>
      </c>
      <c r="W185" s="181">
        <v>0</v>
      </c>
      <c r="X185" s="181">
        <v>0</v>
      </c>
      <c r="Y185" s="181">
        <v>0</v>
      </c>
    </row>
    <row r="186" spans="1:25">
      <c r="A186" s="180" t="s">
        <v>991</v>
      </c>
      <c r="B186" s="180" t="s">
        <v>992</v>
      </c>
      <c r="C186" s="180" t="s">
        <v>993</v>
      </c>
      <c r="D186" s="181">
        <v>1</v>
      </c>
      <c r="E186" s="181">
        <v>0</v>
      </c>
      <c r="F186" s="181">
        <v>1</v>
      </c>
      <c r="G186" s="181">
        <v>2</v>
      </c>
      <c r="H186" s="181">
        <v>0</v>
      </c>
      <c r="I186" s="181">
        <v>0</v>
      </c>
      <c r="J186" s="181">
        <v>0</v>
      </c>
      <c r="K186" s="181">
        <v>0</v>
      </c>
      <c r="L186" s="181">
        <v>0</v>
      </c>
      <c r="M186" s="181">
        <v>0</v>
      </c>
      <c r="N186" s="181">
        <v>0</v>
      </c>
      <c r="O186" s="181">
        <v>1</v>
      </c>
      <c r="P186" s="181">
        <v>0</v>
      </c>
      <c r="Q186" s="181">
        <v>0</v>
      </c>
      <c r="R186" s="181">
        <v>0</v>
      </c>
      <c r="S186" s="181">
        <v>0</v>
      </c>
      <c r="T186" s="181">
        <v>0</v>
      </c>
      <c r="U186" s="181">
        <v>0</v>
      </c>
      <c r="V186" s="181">
        <v>0</v>
      </c>
      <c r="W186" s="181">
        <v>0</v>
      </c>
      <c r="X186" s="181">
        <v>0</v>
      </c>
      <c r="Y186" s="181">
        <v>0</v>
      </c>
    </row>
    <row r="187" spans="1:25">
      <c r="A187" s="180" t="s">
        <v>994</v>
      </c>
      <c r="B187" s="180" t="s">
        <v>995</v>
      </c>
      <c r="C187" s="180" t="s">
        <v>996</v>
      </c>
      <c r="D187" s="181">
        <v>5</v>
      </c>
      <c r="E187" s="181">
        <v>0</v>
      </c>
      <c r="F187" s="181">
        <v>16</v>
      </c>
      <c r="G187" s="181">
        <v>0</v>
      </c>
      <c r="H187" s="181">
        <v>0</v>
      </c>
      <c r="I187" s="181">
        <v>0</v>
      </c>
      <c r="J187" s="181">
        <v>0</v>
      </c>
      <c r="K187" s="181">
        <v>0</v>
      </c>
      <c r="L187" s="181">
        <v>5</v>
      </c>
      <c r="M187" s="181">
        <v>0</v>
      </c>
      <c r="N187" s="181">
        <v>0</v>
      </c>
      <c r="O187" s="181">
        <v>0</v>
      </c>
      <c r="P187" s="181">
        <v>0</v>
      </c>
      <c r="Q187" s="181">
        <v>0</v>
      </c>
      <c r="R187" s="181">
        <v>0</v>
      </c>
      <c r="S187" s="181">
        <v>0</v>
      </c>
      <c r="T187" s="181">
        <v>0</v>
      </c>
      <c r="U187" s="181">
        <v>0</v>
      </c>
      <c r="V187" s="181">
        <v>0</v>
      </c>
      <c r="W187" s="181">
        <v>0</v>
      </c>
      <c r="X187" s="181">
        <v>0</v>
      </c>
      <c r="Y187" s="181">
        <v>0</v>
      </c>
    </row>
    <row r="188" spans="1:25">
      <c r="A188" s="180" t="s">
        <v>997</v>
      </c>
      <c r="B188" s="180" t="s">
        <v>998</v>
      </c>
      <c r="C188" s="180" t="s">
        <v>999</v>
      </c>
      <c r="D188" s="181">
        <v>15</v>
      </c>
      <c r="E188" s="181">
        <v>0</v>
      </c>
      <c r="F188" s="181">
        <v>0</v>
      </c>
      <c r="G188" s="181">
        <v>0</v>
      </c>
      <c r="H188" s="181">
        <v>0</v>
      </c>
      <c r="I188" s="181">
        <v>0</v>
      </c>
      <c r="J188" s="181">
        <v>15</v>
      </c>
      <c r="K188" s="181">
        <v>0</v>
      </c>
      <c r="L188" s="181">
        <v>0</v>
      </c>
      <c r="M188" s="181">
        <v>0</v>
      </c>
      <c r="N188" s="181">
        <v>0</v>
      </c>
      <c r="O188" s="181">
        <v>0</v>
      </c>
      <c r="P188" s="181">
        <v>0</v>
      </c>
      <c r="Q188" s="181">
        <v>0</v>
      </c>
      <c r="R188" s="181">
        <v>0</v>
      </c>
      <c r="S188" s="181">
        <v>0</v>
      </c>
      <c r="T188" s="181">
        <v>0</v>
      </c>
      <c r="U188" s="181">
        <v>0</v>
      </c>
      <c r="V188" s="181">
        <v>0</v>
      </c>
      <c r="W188" s="181">
        <v>0</v>
      </c>
      <c r="X188" s="181">
        <v>0</v>
      </c>
      <c r="Y188" s="181">
        <v>0</v>
      </c>
    </row>
    <row r="189" spans="1:25">
      <c r="A189" s="180" t="s">
        <v>1000</v>
      </c>
      <c r="B189" s="180" t="s">
        <v>1001</v>
      </c>
      <c r="C189" s="180" t="s">
        <v>1002</v>
      </c>
      <c r="D189" s="181">
        <v>5</v>
      </c>
      <c r="E189" s="181">
        <v>0</v>
      </c>
      <c r="F189" s="181">
        <v>5</v>
      </c>
      <c r="G189" s="181">
        <v>0</v>
      </c>
      <c r="H189" s="181">
        <v>0</v>
      </c>
      <c r="I189" s="181">
        <v>0</v>
      </c>
      <c r="J189" s="181">
        <v>0</v>
      </c>
      <c r="K189" s="181">
        <v>0</v>
      </c>
      <c r="L189" s="181">
        <v>1</v>
      </c>
      <c r="M189" s="181">
        <v>1</v>
      </c>
      <c r="N189" s="181">
        <v>2</v>
      </c>
      <c r="O189" s="181">
        <v>1</v>
      </c>
      <c r="P189" s="181">
        <v>0</v>
      </c>
      <c r="Q189" s="181">
        <v>0</v>
      </c>
      <c r="R189" s="181">
        <v>0</v>
      </c>
      <c r="S189" s="181">
        <v>0</v>
      </c>
      <c r="T189" s="181">
        <v>0</v>
      </c>
      <c r="U189" s="181">
        <v>0</v>
      </c>
      <c r="V189" s="181">
        <v>0</v>
      </c>
      <c r="W189" s="181">
        <v>0</v>
      </c>
      <c r="X189" s="181">
        <v>0</v>
      </c>
      <c r="Y189" s="181">
        <v>0</v>
      </c>
    </row>
    <row r="190" spans="1:25">
      <c r="A190" s="180" t="s">
        <v>1003</v>
      </c>
      <c r="B190" s="180" t="s">
        <v>1004</v>
      </c>
      <c r="C190" s="180" t="s">
        <v>1005</v>
      </c>
      <c r="D190" s="181">
        <v>10</v>
      </c>
      <c r="E190" s="181">
        <v>10</v>
      </c>
      <c r="F190" s="181">
        <v>0</v>
      </c>
      <c r="G190" s="181">
        <v>0</v>
      </c>
      <c r="H190" s="181">
        <v>0</v>
      </c>
      <c r="I190" s="181">
        <v>0</v>
      </c>
      <c r="J190" s="181">
        <v>0</v>
      </c>
      <c r="K190" s="181">
        <v>10</v>
      </c>
      <c r="L190" s="181">
        <v>0</v>
      </c>
      <c r="M190" s="181">
        <v>0</v>
      </c>
      <c r="N190" s="181">
        <v>0</v>
      </c>
      <c r="O190" s="181">
        <v>0</v>
      </c>
      <c r="P190" s="181">
        <v>0</v>
      </c>
      <c r="Q190" s="181">
        <v>0</v>
      </c>
      <c r="R190" s="181">
        <v>0</v>
      </c>
      <c r="S190" s="181">
        <v>0</v>
      </c>
      <c r="T190" s="181">
        <v>0</v>
      </c>
      <c r="U190" s="181">
        <v>0</v>
      </c>
      <c r="V190" s="181">
        <v>0</v>
      </c>
      <c r="W190" s="181">
        <v>0</v>
      </c>
      <c r="X190" s="181">
        <v>0</v>
      </c>
      <c r="Y190" s="181">
        <v>0</v>
      </c>
    </row>
    <row r="191" spans="1:25">
      <c r="A191" s="180" t="s">
        <v>1006</v>
      </c>
      <c r="B191" s="180" t="s">
        <v>1007</v>
      </c>
      <c r="C191" s="180" t="s">
        <v>1008</v>
      </c>
      <c r="D191" s="181">
        <v>2</v>
      </c>
      <c r="E191" s="181">
        <v>0</v>
      </c>
      <c r="F191" s="181">
        <v>2</v>
      </c>
      <c r="G191" s="181">
        <v>0</v>
      </c>
      <c r="H191" s="181">
        <v>0</v>
      </c>
      <c r="I191" s="181">
        <v>0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2</v>
      </c>
      <c r="Q191" s="181">
        <v>0</v>
      </c>
      <c r="R191" s="181">
        <v>0</v>
      </c>
      <c r="S191" s="181">
        <v>0</v>
      </c>
      <c r="T191" s="181">
        <v>0</v>
      </c>
      <c r="U191" s="181">
        <v>0</v>
      </c>
      <c r="V191" s="181">
        <v>0</v>
      </c>
      <c r="W191" s="181">
        <v>0</v>
      </c>
      <c r="X191" s="181">
        <v>0</v>
      </c>
      <c r="Y191" s="181">
        <v>0</v>
      </c>
    </row>
    <row r="192" spans="1:25">
      <c r="A192" s="180" t="s">
        <v>1009</v>
      </c>
      <c r="B192" s="180" t="s">
        <v>1010</v>
      </c>
      <c r="C192" s="180" t="s">
        <v>1011</v>
      </c>
      <c r="D192" s="181">
        <v>25</v>
      </c>
      <c r="E192" s="181">
        <v>8</v>
      </c>
      <c r="F192" s="181">
        <v>0</v>
      </c>
      <c r="G192" s="181">
        <v>0</v>
      </c>
      <c r="H192" s="181">
        <v>0</v>
      </c>
      <c r="I192" s="181">
        <v>0</v>
      </c>
      <c r="J192" s="181">
        <v>25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1">
        <v>0</v>
      </c>
      <c r="R192" s="181">
        <v>0</v>
      </c>
      <c r="S192" s="181">
        <v>0</v>
      </c>
      <c r="T192" s="181">
        <v>0</v>
      </c>
      <c r="U192" s="181">
        <v>0</v>
      </c>
      <c r="V192" s="181">
        <v>0</v>
      </c>
      <c r="W192" s="181">
        <v>0</v>
      </c>
      <c r="X192" s="181">
        <v>0</v>
      </c>
      <c r="Y192" s="181">
        <v>0</v>
      </c>
    </row>
    <row r="193" spans="1:25">
      <c r="A193" s="180" t="s">
        <v>1012</v>
      </c>
      <c r="B193" s="180" t="s">
        <v>1013</v>
      </c>
      <c r="C193" s="180" t="s">
        <v>1014</v>
      </c>
      <c r="D193" s="181">
        <v>15</v>
      </c>
      <c r="E193" s="181">
        <v>0</v>
      </c>
      <c r="F193" s="181">
        <v>15</v>
      </c>
      <c r="G193" s="181">
        <v>0</v>
      </c>
      <c r="H193" s="181">
        <v>0</v>
      </c>
      <c r="I193" s="181">
        <v>0</v>
      </c>
      <c r="J193" s="181">
        <v>6</v>
      </c>
      <c r="K193" s="181">
        <v>9</v>
      </c>
      <c r="L193" s="181">
        <v>0</v>
      </c>
      <c r="M193" s="181">
        <v>0</v>
      </c>
      <c r="N193" s="181">
        <v>0</v>
      </c>
      <c r="O193" s="181">
        <v>0</v>
      </c>
      <c r="P193" s="181">
        <v>0</v>
      </c>
      <c r="Q193" s="181">
        <v>0</v>
      </c>
      <c r="R193" s="181">
        <v>0</v>
      </c>
      <c r="S193" s="181">
        <v>0</v>
      </c>
      <c r="T193" s="181">
        <v>0</v>
      </c>
      <c r="U193" s="181">
        <v>0</v>
      </c>
      <c r="V193" s="181">
        <v>0</v>
      </c>
      <c r="W193" s="181">
        <v>0</v>
      </c>
      <c r="X193" s="181">
        <v>0</v>
      </c>
      <c r="Y193" s="181">
        <v>0</v>
      </c>
    </row>
    <row r="194" spans="1:25">
      <c r="A194" s="180" t="s">
        <v>1015</v>
      </c>
      <c r="B194" s="180" t="s">
        <v>1016</v>
      </c>
      <c r="C194" s="180" t="s">
        <v>1017</v>
      </c>
      <c r="D194" s="181">
        <v>2</v>
      </c>
      <c r="E194" s="181">
        <v>0</v>
      </c>
      <c r="F194" s="181">
        <v>2</v>
      </c>
      <c r="G194" s="181">
        <v>0</v>
      </c>
      <c r="H194" s="181">
        <v>0</v>
      </c>
      <c r="I194" s="181">
        <v>0</v>
      </c>
      <c r="J194" s="181">
        <v>0</v>
      </c>
      <c r="K194" s="181">
        <v>0</v>
      </c>
      <c r="L194" s="181">
        <v>0</v>
      </c>
      <c r="M194" s="181">
        <v>1</v>
      </c>
      <c r="N194" s="181">
        <v>1</v>
      </c>
      <c r="O194" s="181">
        <v>0</v>
      </c>
      <c r="P194" s="181">
        <v>0</v>
      </c>
      <c r="Q194" s="181">
        <v>0</v>
      </c>
      <c r="R194" s="181">
        <v>0</v>
      </c>
      <c r="S194" s="181">
        <v>0</v>
      </c>
      <c r="T194" s="181">
        <v>0</v>
      </c>
      <c r="U194" s="181">
        <v>0</v>
      </c>
      <c r="V194" s="181">
        <v>0</v>
      </c>
      <c r="W194" s="181">
        <v>0</v>
      </c>
      <c r="X194" s="181">
        <v>0</v>
      </c>
      <c r="Y194" s="181">
        <v>0</v>
      </c>
    </row>
    <row r="195" spans="1:25">
      <c r="A195" s="180" t="s">
        <v>1018</v>
      </c>
      <c r="B195" s="180" t="s">
        <v>1019</v>
      </c>
      <c r="C195" s="180" t="s">
        <v>1020</v>
      </c>
      <c r="D195" s="181">
        <v>5</v>
      </c>
      <c r="E195" s="181">
        <v>0</v>
      </c>
      <c r="F195" s="181">
        <v>16</v>
      </c>
      <c r="G195" s="181">
        <v>0</v>
      </c>
      <c r="H195" s="181">
        <v>0</v>
      </c>
      <c r="I195" s="181">
        <v>0</v>
      </c>
      <c r="J195" s="181">
        <v>0</v>
      </c>
      <c r="K195" s="181">
        <v>0</v>
      </c>
      <c r="L195" s="181">
        <v>5</v>
      </c>
      <c r="M195" s="181">
        <v>0</v>
      </c>
      <c r="N195" s="181">
        <v>0</v>
      </c>
      <c r="O195" s="181">
        <v>0</v>
      </c>
      <c r="P195" s="181">
        <v>0</v>
      </c>
      <c r="Q195" s="181">
        <v>0</v>
      </c>
      <c r="R195" s="181">
        <v>0</v>
      </c>
      <c r="S195" s="181">
        <v>0</v>
      </c>
      <c r="T195" s="181">
        <v>0</v>
      </c>
      <c r="U195" s="181">
        <v>0</v>
      </c>
      <c r="V195" s="181">
        <v>0</v>
      </c>
      <c r="W195" s="181">
        <v>0</v>
      </c>
      <c r="X195" s="181">
        <v>0</v>
      </c>
      <c r="Y195" s="181">
        <v>0</v>
      </c>
    </row>
    <row r="196" spans="1:25">
      <c r="A196" s="180" t="s">
        <v>1021</v>
      </c>
      <c r="B196" s="180" t="s">
        <v>1022</v>
      </c>
      <c r="C196" s="180" t="s">
        <v>1023</v>
      </c>
      <c r="D196" s="181">
        <v>1</v>
      </c>
      <c r="E196" s="181">
        <v>0</v>
      </c>
      <c r="F196" s="181">
        <v>0</v>
      </c>
      <c r="G196" s="181">
        <v>0</v>
      </c>
      <c r="H196" s="181">
        <v>0</v>
      </c>
      <c r="I196" s="181">
        <v>0</v>
      </c>
      <c r="J196" s="181">
        <v>0</v>
      </c>
      <c r="K196" s="181">
        <v>0</v>
      </c>
      <c r="L196" s="181">
        <v>0</v>
      </c>
      <c r="M196" s="181">
        <v>0</v>
      </c>
      <c r="N196" s="181">
        <v>0</v>
      </c>
      <c r="O196" s="181">
        <v>0</v>
      </c>
      <c r="P196" s="181">
        <v>0</v>
      </c>
      <c r="Q196" s="181">
        <v>0</v>
      </c>
      <c r="R196" s="181">
        <v>0</v>
      </c>
      <c r="S196" s="181">
        <v>0</v>
      </c>
      <c r="T196" s="181">
        <v>0</v>
      </c>
      <c r="U196" s="181">
        <v>0</v>
      </c>
      <c r="V196" s="181">
        <v>0</v>
      </c>
      <c r="W196" s="181">
        <v>0</v>
      </c>
      <c r="X196" s="181">
        <v>0</v>
      </c>
      <c r="Y196" s="181">
        <v>0</v>
      </c>
    </row>
    <row r="197" spans="1:25">
      <c r="A197" s="180" t="s">
        <v>1024</v>
      </c>
      <c r="B197" s="180" t="s">
        <v>1025</v>
      </c>
      <c r="C197" s="180" t="s">
        <v>1026</v>
      </c>
      <c r="D197" s="181">
        <v>10</v>
      </c>
      <c r="E197" s="181">
        <v>0</v>
      </c>
      <c r="F197" s="181">
        <v>0</v>
      </c>
      <c r="G197" s="181">
        <v>0</v>
      </c>
      <c r="H197" s="181">
        <v>0</v>
      </c>
      <c r="I197" s="181">
        <v>0</v>
      </c>
      <c r="J197" s="181">
        <v>7</v>
      </c>
      <c r="K197" s="181">
        <v>3</v>
      </c>
      <c r="L197" s="181">
        <v>0</v>
      </c>
      <c r="M197" s="181">
        <v>0</v>
      </c>
      <c r="N197" s="181">
        <v>0</v>
      </c>
      <c r="O197" s="181">
        <v>0</v>
      </c>
      <c r="P197" s="181">
        <v>0</v>
      </c>
      <c r="Q197" s="181">
        <v>0</v>
      </c>
      <c r="R197" s="181">
        <v>0</v>
      </c>
      <c r="S197" s="181">
        <v>0</v>
      </c>
      <c r="T197" s="181">
        <v>0</v>
      </c>
      <c r="U197" s="181">
        <v>0</v>
      </c>
      <c r="V197" s="181">
        <v>0</v>
      </c>
      <c r="W197" s="181">
        <v>0</v>
      </c>
      <c r="X197" s="181">
        <v>0</v>
      </c>
      <c r="Y197" s="181">
        <v>0</v>
      </c>
    </row>
    <row r="198" spans="1:25">
      <c r="A198" s="180" t="s">
        <v>1027</v>
      </c>
      <c r="B198" s="180" t="s">
        <v>1028</v>
      </c>
      <c r="C198" s="180" t="s">
        <v>1029</v>
      </c>
      <c r="D198" s="181">
        <v>2</v>
      </c>
      <c r="E198" s="181">
        <v>0</v>
      </c>
      <c r="F198" s="181">
        <v>6</v>
      </c>
      <c r="G198" s="181">
        <v>0</v>
      </c>
      <c r="H198" s="181">
        <v>0</v>
      </c>
      <c r="I198" s="181">
        <v>0</v>
      </c>
      <c r="J198" s="181">
        <v>0</v>
      </c>
      <c r="K198" s="181">
        <v>0</v>
      </c>
      <c r="L198" s="181">
        <v>0</v>
      </c>
      <c r="M198" s="181">
        <v>0</v>
      </c>
      <c r="N198" s="181">
        <v>2</v>
      </c>
      <c r="O198" s="181">
        <v>0</v>
      </c>
      <c r="P198" s="181">
        <v>0</v>
      </c>
      <c r="Q198" s="181">
        <v>0</v>
      </c>
      <c r="R198" s="181">
        <v>0</v>
      </c>
      <c r="S198" s="181">
        <v>0</v>
      </c>
      <c r="T198" s="181">
        <v>0</v>
      </c>
      <c r="U198" s="181">
        <v>0</v>
      </c>
      <c r="V198" s="181">
        <v>0</v>
      </c>
      <c r="W198" s="181">
        <v>0</v>
      </c>
      <c r="X198" s="181">
        <v>0</v>
      </c>
      <c r="Y198" s="181">
        <v>0</v>
      </c>
    </row>
    <row r="199" spans="1:25">
      <c r="A199" s="180" t="s">
        <v>1030</v>
      </c>
      <c r="B199" s="180" t="s">
        <v>1031</v>
      </c>
      <c r="C199" s="180" t="s">
        <v>1032</v>
      </c>
      <c r="D199" s="181">
        <v>5</v>
      </c>
      <c r="E199" s="181">
        <v>0</v>
      </c>
      <c r="F199" s="181">
        <v>15</v>
      </c>
      <c r="G199" s="181">
        <v>0</v>
      </c>
      <c r="H199" s="181">
        <v>0</v>
      </c>
      <c r="I199" s="181">
        <v>0</v>
      </c>
      <c r="J199" s="181">
        <v>0</v>
      </c>
      <c r="K199" s="181">
        <v>0</v>
      </c>
      <c r="L199" s="181">
        <v>2</v>
      </c>
      <c r="M199" s="181">
        <v>3</v>
      </c>
      <c r="N199" s="181">
        <v>0</v>
      </c>
      <c r="O199" s="181">
        <v>0</v>
      </c>
      <c r="P199" s="181">
        <v>0</v>
      </c>
      <c r="Q199" s="181">
        <v>0</v>
      </c>
      <c r="R199" s="181">
        <v>0</v>
      </c>
      <c r="S199" s="181">
        <v>0</v>
      </c>
      <c r="T199" s="181">
        <v>0</v>
      </c>
      <c r="U199" s="181">
        <v>0</v>
      </c>
      <c r="V199" s="181">
        <v>0</v>
      </c>
      <c r="W199" s="181">
        <v>0</v>
      </c>
      <c r="X199" s="181">
        <v>0</v>
      </c>
      <c r="Y199" s="181">
        <v>0</v>
      </c>
    </row>
    <row r="200" spans="1:25">
      <c r="A200" s="180" t="s">
        <v>1033</v>
      </c>
      <c r="B200" s="180" t="s">
        <v>1034</v>
      </c>
      <c r="C200" s="180" t="s">
        <v>1035</v>
      </c>
      <c r="D200" s="181">
        <v>5</v>
      </c>
      <c r="E200" s="181">
        <v>5</v>
      </c>
      <c r="F200" s="181">
        <v>0</v>
      </c>
      <c r="G200" s="181">
        <v>0</v>
      </c>
      <c r="H200" s="181">
        <v>0</v>
      </c>
      <c r="I200" s="181">
        <v>0</v>
      </c>
      <c r="J200" s="181">
        <v>0</v>
      </c>
      <c r="K200" s="181">
        <v>0</v>
      </c>
      <c r="L200" s="181">
        <v>0</v>
      </c>
      <c r="M200" s="181">
        <v>0</v>
      </c>
      <c r="N200" s="181">
        <v>0</v>
      </c>
      <c r="O200" s="181">
        <v>2</v>
      </c>
      <c r="P200" s="181">
        <v>3</v>
      </c>
      <c r="Q200" s="181">
        <v>0</v>
      </c>
      <c r="R200" s="181">
        <v>0</v>
      </c>
      <c r="S200" s="181">
        <v>0</v>
      </c>
      <c r="T200" s="181">
        <v>0</v>
      </c>
      <c r="U200" s="181">
        <v>0</v>
      </c>
      <c r="V200" s="181">
        <v>0</v>
      </c>
      <c r="W200" s="181">
        <v>0</v>
      </c>
      <c r="X200" s="181">
        <v>0</v>
      </c>
      <c r="Y200" s="181">
        <v>0</v>
      </c>
    </row>
    <row r="201" spans="1:25">
      <c r="A201" s="180" t="s">
        <v>1036</v>
      </c>
      <c r="B201" s="180" t="s">
        <v>1037</v>
      </c>
      <c r="C201" s="180" t="s">
        <v>1038</v>
      </c>
      <c r="D201" s="181">
        <v>5</v>
      </c>
      <c r="E201" s="181">
        <v>14</v>
      </c>
      <c r="F201" s="181">
        <v>3</v>
      </c>
      <c r="G201" s="181">
        <v>0</v>
      </c>
      <c r="H201" s="181">
        <v>0</v>
      </c>
      <c r="I201" s="181">
        <v>0</v>
      </c>
      <c r="J201" s="181">
        <v>0</v>
      </c>
      <c r="K201" s="181">
        <v>0</v>
      </c>
      <c r="L201" s="181">
        <v>0</v>
      </c>
      <c r="M201" s="181">
        <v>0</v>
      </c>
      <c r="N201" s="181">
        <v>0</v>
      </c>
      <c r="O201" s="181">
        <v>0</v>
      </c>
      <c r="P201" s="181">
        <v>0</v>
      </c>
      <c r="Q201" s="181">
        <v>0</v>
      </c>
      <c r="R201" s="181">
        <v>0</v>
      </c>
      <c r="S201" s="181">
        <v>0</v>
      </c>
      <c r="T201" s="181">
        <v>0</v>
      </c>
      <c r="U201" s="181">
        <v>0</v>
      </c>
      <c r="V201" s="181">
        <v>0</v>
      </c>
      <c r="W201" s="181">
        <v>0</v>
      </c>
      <c r="X201" s="181">
        <v>0</v>
      </c>
      <c r="Y201" s="181">
        <v>0</v>
      </c>
    </row>
    <row r="202" spans="1:25">
      <c r="A202" s="180" t="s">
        <v>1039</v>
      </c>
      <c r="B202" s="180" t="s">
        <v>1040</v>
      </c>
      <c r="C202" s="180" t="s">
        <v>1041</v>
      </c>
      <c r="D202" s="181">
        <v>1</v>
      </c>
      <c r="E202" s="181">
        <v>0</v>
      </c>
      <c r="F202" s="181">
        <v>2</v>
      </c>
      <c r="G202" s="181">
        <v>0</v>
      </c>
      <c r="H202" s="181">
        <v>0</v>
      </c>
      <c r="I202" s="181">
        <v>0</v>
      </c>
      <c r="J202" s="181">
        <v>0</v>
      </c>
      <c r="K202" s="181">
        <v>0</v>
      </c>
      <c r="L202" s="181">
        <v>0</v>
      </c>
      <c r="M202" s="181">
        <v>0</v>
      </c>
      <c r="N202" s="181">
        <v>1</v>
      </c>
      <c r="O202" s="181">
        <v>0</v>
      </c>
      <c r="P202" s="181">
        <v>0</v>
      </c>
      <c r="Q202" s="181">
        <v>0</v>
      </c>
      <c r="R202" s="181">
        <v>0</v>
      </c>
      <c r="S202" s="181">
        <v>0</v>
      </c>
      <c r="T202" s="181">
        <v>0</v>
      </c>
      <c r="U202" s="181">
        <v>0</v>
      </c>
      <c r="V202" s="181">
        <v>0</v>
      </c>
      <c r="W202" s="181">
        <v>0</v>
      </c>
      <c r="X202" s="181">
        <v>0</v>
      </c>
      <c r="Y202" s="181">
        <v>0</v>
      </c>
    </row>
    <row r="203" spans="1:25">
      <c r="A203" s="180" t="s">
        <v>1042</v>
      </c>
      <c r="B203" s="180" t="s">
        <v>1043</v>
      </c>
      <c r="C203" s="180" t="s">
        <v>1044</v>
      </c>
      <c r="D203" s="181">
        <v>30</v>
      </c>
      <c r="E203" s="181">
        <v>0</v>
      </c>
      <c r="F203" s="181">
        <v>0</v>
      </c>
      <c r="G203" s="181">
        <v>0</v>
      </c>
      <c r="H203" s="181">
        <v>0</v>
      </c>
      <c r="I203" s="181">
        <v>0</v>
      </c>
      <c r="J203" s="181">
        <v>30</v>
      </c>
      <c r="K203" s="181">
        <v>0</v>
      </c>
      <c r="L203" s="181">
        <v>0</v>
      </c>
      <c r="M203" s="181">
        <v>0</v>
      </c>
      <c r="N203" s="181">
        <v>0</v>
      </c>
      <c r="O203" s="181">
        <v>0</v>
      </c>
      <c r="P203" s="181">
        <v>0</v>
      </c>
      <c r="Q203" s="181">
        <v>0</v>
      </c>
      <c r="R203" s="181">
        <v>0</v>
      </c>
      <c r="S203" s="181">
        <v>0</v>
      </c>
      <c r="T203" s="181">
        <v>0</v>
      </c>
      <c r="U203" s="181">
        <v>0</v>
      </c>
      <c r="V203" s="181">
        <v>0</v>
      </c>
      <c r="W203" s="181">
        <v>0</v>
      </c>
      <c r="X203" s="181">
        <v>0</v>
      </c>
      <c r="Y203" s="181">
        <v>0</v>
      </c>
    </row>
    <row r="204" spans="1:25">
      <c r="A204" s="180" t="s">
        <v>1045</v>
      </c>
      <c r="B204" s="180" t="s">
        <v>1046</v>
      </c>
      <c r="C204" s="180" t="s">
        <v>1047</v>
      </c>
      <c r="D204" s="181">
        <v>2</v>
      </c>
      <c r="E204" s="181">
        <v>0</v>
      </c>
      <c r="F204" s="181">
        <v>4</v>
      </c>
      <c r="G204" s="181">
        <v>0</v>
      </c>
      <c r="H204" s="181">
        <v>0</v>
      </c>
      <c r="I204" s="181">
        <v>0</v>
      </c>
      <c r="J204" s="181">
        <v>0</v>
      </c>
      <c r="K204" s="181">
        <v>0</v>
      </c>
      <c r="L204" s="181">
        <v>0</v>
      </c>
      <c r="M204" s="181">
        <v>0</v>
      </c>
      <c r="N204" s="181">
        <v>2</v>
      </c>
      <c r="O204" s="181">
        <v>0</v>
      </c>
      <c r="P204" s="181">
        <v>0</v>
      </c>
      <c r="Q204" s="181">
        <v>0</v>
      </c>
      <c r="R204" s="181">
        <v>0</v>
      </c>
      <c r="S204" s="181">
        <v>0</v>
      </c>
      <c r="T204" s="181">
        <v>0</v>
      </c>
      <c r="U204" s="181">
        <v>0</v>
      </c>
      <c r="V204" s="181">
        <v>0</v>
      </c>
      <c r="W204" s="181">
        <v>0</v>
      </c>
      <c r="X204" s="181">
        <v>0</v>
      </c>
      <c r="Y204" s="181">
        <v>0</v>
      </c>
    </row>
    <row r="205" spans="1:25">
      <c r="A205" s="180" t="s">
        <v>1048</v>
      </c>
      <c r="B205" s="180" t="s">
        <v>1049</v>
      </c>
      <c r="C205" s="180" t="s">
        <v>1050</v>
      </c>
      <c r="D205" s="181">
        <v>5</v>
      </c>
      <c r="E205" s="181">
        <v>0</v>
      </c>
      <c r="F205" s="181">
        <v>10</v>
      </c>
      <c r="G205" s="181">
        <v>0</v>
      </c>
      <c r="H205" s="181">
        <v>0</v>
      </c>
      <c r="I205" s="181">
        <v>0</v>
      </c>
      <c r="J205" s="181">
        <v>0</v>
      </c>
      <c r="K205" s="181">
        <v>0</v>
      </c>
      <c r="L205" s="181">
        <v>5</v>
      </c>
      <c r="M205" s="181">
        <v>0</v>
      </c>
      <c r="N205" s="181">
        <v>0</v>
      </c>
      <c r="O205" s="181">
        <v>0</v>
      </c>
      <c r="P205" s="181">
        <v>0</v>
      </c>
      <c r="Q205" s="181">
        <v>0</v>
      </c>
      <c r="R205" s="181">
        <v>0</v>
      </c>
      <c r="S205" s="181">
        <v>0</v>
      </c>
      <c r="T205" s="181">
        <v>0</v>
      </c>
      <c r="U205" s="181">
        <v>0</v>
      </c>
      <c r="V205" s="181">
        <v>0</v>
      </c>
      <c r="W205" s="181">
        <v>0</v>
      </c>
      <c r="X205" s="181">
        <v>0</v>
      </c>
      <c r="Y205" s="181">
        <v>0</v>
      </c>
    </row>
    <row r="206" spans="1:25">
      <c r="A206" s="180" t="s">
        <v>1051</v>
      </c>
      <c r="B206" s="180" t="s">
        <v>1052</v>
      </c>
      <c r="C206" s="180" t="s">
        <v>1053</v>
      </c>
      <c r="D206" s="181">
        <v>1</v>
      </c>
      <c r="E206" s="181">
        <v>0</v>
      </c>
      <c r="F206" s="181">
        <v>1</v>
      </c>
      <c r="G206" s="181">
        <v>0</v>
      </c>
      <c r="H206" s="181">
        <v>0</v>
      </c>
      <c r="I206" s="181">
        <v>0</v>
      </c>
      <c r="J206" s="181">
        <v>0</v>
      </c>
      <c r="K206" s="181">
        <v>0</v>
      </c>
      <c r="L206" s="181">
        <v>1</v>
      </c>
      <c r="M206" s="181">
        <v>0</v>
      </c>
      <c r="N206" s="181">
        <v>0</v>
      </c>
      <c r="O206" s="181">
        <v>0</v>
      </c>
      <c r="P206" s="181">
        <v>0</v>
      </c>
      <c r="Q206" s="181">
        <v>0</v>
      </c>
      <c r="R206" s="181">
        <v>0</v>
      </c>
      <c r="S206" s="181">
        <v>0</v>
      </c>
      <c r="T206" s="181">
        <v>0</v>
      </c>
      <c r="U206" s="181">
        <v>0</v>
      </c>
      <c r="V206" s="181">
        <v>0</v>
      </c>
      <c r="W206" s="181">
        <v>0</v>
      </c>
      <c r="X206" s="181">
        <v>0</v>
      </c>
      <c r="Y206" s="181">
        <v>0</v>
      </c>
    </row>
    <row r="207" spans="1:25">
      <c r="A207" s="180" t="s">
        <v>1054</v>
      </c>
      <c r="B207" s="180" t="s">
        <v>1055</v>
      </c>
      <c r="C207" s="180" t="s">
        <v>1056</v>
      </c>
      <c r="D207" s="181">
        <v>2</v>
      </c>
      <c r="E207" s="181">
        <v>0</v>
      </c>
      <c r="F207" s="181">
        <v>1</v>
      </c>
      <c r="G207" s="181">
        <v>0</v>
      </c>
      <c r="H207" s="181">
        <v>0</v>
      </c>
      <c r="I207" s="181">
        <v>0</v>
      </c>
      <c r="J207" s="181">
        <v>0</v>
      </c>
      <c r="K207" s="181">
        <v>0</v>
      </c>
      <c r="L207" s="181">
        <v>0</v>
      </c>
      <c r="M207" s="181">
        <v>0</v>
      </c>
      <c r="N207" s="181">
        <v>0</v>
      </c>
      <c r="O207" s="181">
        <v>0</v>
      </c>
      <c r="P207" s="181">
        <v>1</v>
      </c>
      <c r="Q207" s="181">
        <v>1</v>
      </c>
      <c r="R207" s="181">
        <v>0</v>
      </c>
      <c r="S207" s="181">
        <v>0</v>
      </c>
      <c r="T207" s="181">
        <v>0</v>
      </c>
      <c r="U207" s="181">
        <v>0</v>
      </c>
      <c r="V207" s="181">
        <v>0</v>
      </c>
      <c r="W207" s="181">
        <v>0</v>
      </c>
      <c r="X207" s="181">
        <v>0</v>
      </c>
      <c r="Y207" s="181">
        <v>0</v>
      </c>
    </row>
    <row r="208" spans="1:25">
      <c r="A208" s="180" t="s">
        <v>1057</v>
      </c>
      <c r="B208" s="180" t="s">
        <v>1058</v>
      </c>
      <c r="C208" s="180" t="s">
        <v>1059</v>
      </c>
      <c r="D208" s="181">
        <v>10</v>
      </c>
      <c r="E208" s="181">
        <v>10</v>
      </c>
      <c r="F208" s="181">
        <v>0</v>
      </c>
      <c r="G208" s="181">
        <v>0</v>
      </c>
      <c r="H208" s="181">
        <v>0</v>
      </c>
      <c r="I208" s="181">
        <v>0</v>
      </c>
      <c r="J208" s="181">
        <v>0</v>
      </c>
      <c r="K208" s="181">
        <v>2</v>
      </c>
      <c r="L208" s="181">
        <v>7</v>
      </c>
      <c r="M208" s="181">
        <v>1</v>
      </c>
      <c r="N208" s="181">
        <v>0</v>
      </c>
      <c r="O208" s="181">
        <v>0</v>
      </c>
      <c r="P208" s="181">
        <v>0</v>
      </c>
      <c r="Q208" s="181">
        <v>0</v>
      </c>
      <c r="R208" s="181">
        <v>0</v>
      </c>
      <c r="S208" s="181">
        <v>0</v>
      </c>
      <c r="T208" s="181">
        <v>0</v>
      </c>
      <c r="U208" s="181">
        <v>0</v>
      </c>
      <c r="V208" s="181">
        <v>0</v>
      </c>
      <c r="W208" s="181">
        <v>0</v>
      </c>
      <c r="X208" s="181">
        <v>0</v>
      </c>
      <c r="Y208" s="181">
        <v>0</v>
      </c>
    </row>
    <row r="209" spans="1:25">
      <c r="A209" s="180" t="s">
        <v>1060</v>
      </c>
      <c r="B209" s="180" t="s">
        <v>1061</v>
      </c>
      <c r="C209" s="180" t="s">
        <v>1062</v>
      </c>
      <c r="D209" s="181">
        <v>5</v>
      </c>
      <c r="E209" s="181">
        <v>0</v>
      </c>
      <c r="F209" s="181">
        <v>6</v>
      </c>
      <c r="G209" s="181">
        <v>0</v>
      </c>
      <c r="H209" s="181">
        <v>0</v>
      </c>
      <c r="I209" s="181">
        <v>0</v>
      </c>
      <c r="J209" s="181">
        <v>0</v>
      </c>
      <c r="K209" s="181">
        <v>0</v>
      </c>
      <c r="L209" s="181">
        <v>2</v>
      </c>
      <c r="M209" s="181">
        <v>1</v>
      </c>
      <c r="N209" s="181">
        <v>2</v>
      </c>
      <c r="O209" s="181">
        <v>0</v>
      </c>
      <c r="P209" s="181">
        <v>0</v>
      </c>
      <c r="Q209" s="181">
        <v>0</v>
      </c>
      <c r="R209" s="181">
        <v>0</v>
      </c>
      <c r="S209" s="181">
        <v>0</v>
      </c>
      <c r="T209" s="181">
        <v>0</v>
      </c>
      <c r="U209" s="181">
        <v>0</v>
      </c>
      <c r="V209" s="181">
        <v>0</v>
      </c>
      <c r="W209" s="181">
        <v>0</v>
      </c>
      <c r="X209" s="181">
        <v>0</v>
      </c>
      <c r="Y209" s="181">
        <v>0</v>
      </c>
    </row>
    <row r="210" spans="1:25">
      <c r="A210" s="180" t="s">
        <v>1063</v>
      </c>
      <c r="B210" s="180" t="s">
        <v>1064</v>
      </c>
      <c r="C210" s="180" t="s">
        <v>1065</v>
      </c>
      <c r="D210" s="181">
        <v>2</v>
      </c>
      <c r="E210" s="181">
        <v>2</v>
      </c>
      <c r="F210" s="181">
        <v>0</v>
      </c>
      <c r="G210" s="181">
        <v>0</v>
      </c>
      <c r="H210" s="181">
        <v>0</v>
      </c>
      <c r="I210" s="181">
        <v>0</v>
      </c>
      <c r="J210" s="181">
        <v>0</v>
      </c>
      <c r="K210" s="181">
        <v>0</v>
      </c>
      <c r="L210" s="181">
        <v>0</v>
      </c>
      <c r="M210" s="181">
        <v>0</v>
      </c>
      <c r="N210" s="181">
        <v>0</v>
      </c>
      <c r="O210" s="181">
        <v>0</v>
      </c>
      <c r="P210" s="181">
        <v>0</v>
      </c>
      <c r="Q210" s="181">
        <v>2</v>
      </c>
      <c r="R210" s="181">
        <v>0</v>
      </c>
      <c r="S210" s="181">
        <v>0</v>
      </c>
      <c r="T210" s="181">
        <v>0</v>
      </c>
      <c r="U210" s="181">
        <v>0</v>
      </c>
      <c r="V210" s="181">
        <v>0</v>
      </c>
      <c r="W210" s="181">
        <v>0</v>
      </c>
      <c r="X210" s="181">
        <v>0</v>
      </c>
      <c r="Y210" s="181">
        <v>0</v>
      </c>
    </row>
    <row r="211" spans="1:25">
      <c r="A211" s="180" t="s">
        <v>1066</v>
      </c>
      <c r="B211" s="180" t="s">
        <v>1067</v>
      </c>
      <c r="C211" s="180" t="s">
        <v>1068</v>
      </c>
      <c r="D211" s="181">
        <v>2</v>
      </c>
      <c r="E211" s="181">
        <v>2</v>
      </c>
      <c r="F211" s="181">
        <v>0</v>
      </c>
      <c r="G211" s="181">
        <v>0</v>
      </c>
      <c r="H211" s="181">
        <v>0</v>
      </c>
      <c r="I211" s="181">
        <v>0</v>
      </c>
      <c r="J211" s="181">
        <v>0</v>
      </c>
      <c r="K211" s="181">
        <v>0</v>
      </c>
      <c r="L211" s="181">
        <v>0</v>
      </c>
      <c r="M211" s="181">
        <v>0</v>
      </c>
      <c r="N211" s="181">
        <v>0</v>
      </c>
      <c r="O211" s="181">
        <v>0</v>
      </c>
      <c r="P211" s="181">
        <v>0</v>
      </c>
      <c r="Q211" s="181">
        <v>2</v>
      </c>
      <c r="R211" s="181">
        <v>0</v>
      </c>
      <c r="S211" s="181">
        <v>0</v>
      </c>
      <c r="T211" s="181">
        <v>0</v>
      </c>
      <c r="U211" s="181">
        <v>0</v>
      </c>
      <c r="V211" s="181">
        <v>0</v>
      </c>
      <c r="W211" s="181">
        <v>0</v>
      </c>
      <c r="X211" s="181">
        <v>0</v>
      </c>
      <c r="Y211" s="181">
        <v>0</v>
      </c>
    </row>
    <row r="212" spans="1:25">
      <c r="A212" s="180" t="s">
        <v>1069</v>
      </c>
      <c r="B212" s="180" t="s">
        <v>1070</v>
      </c>
      <c r="C212" s="180" t="s">
        <v>1071</v>
      </c>
      <c r="D212" s="181">
        <v>10</v>
      </c>
      <c r="E212" s="181">
        <v>4</v>
      </c>
      <c r="F212" s="181">
        <v>4</v>
      </c>
      <c r="G212" s="181">
        <v>0</v>
      </c>
      <c r="H212" s="181">
        <v>0</v>
      </c>
      <c r="I212" s="181">
        <v>0</v>
      </c>
      <c r="J212" s="181">
        <v>0</v>
      </c>
      <c r="K212" s="181">
        <v>9</v>
      </c>
      <c r="L212" s="181">
        <v>1</v>
      </c>
      <c r="M212" s="181">
        <v>0</v>
      </c>
      <c r="N212" s="181">
        <v>0</v>
      </c>
      <c r="O212" s="181">
        <v>0</v>
      </c>
      <c r="P212" s="181">
        <v>0</v>
      </c>
      <c r="Q212" s="181">
        <v>0</v>
      </c>
      <c r="R212" s="181">
        <v>0</v>
      </c>
      <c r="S212" s="181">
        <v>0</v>
      </c>
      <c r="T212" s="181">
        <v>0</v>
      </c>
      <c r="U212" s="181">
        <v>0</v>
      </c>
      <c r="V212" s="181">
        <v>0</v>
      </c>
      <c r="W212" s="181">
        <v>0</v>
      </c>
      <c r="X212" s="181">
        <v>0</v>
      </c>
      <c r="Y212" s="181">
        <v>0</v>
      </c>
    </row>
    <row r="213" spans="1:25">
      <c r="A213" s="180" t="s">
        <v>1072</v>
      </c>
      <c r="B213" s="180" t="s">
        <v>1073</v>
      </c>
      <c r="C213" s="180" t="s">
        <v>1074</v>
      </c>
      <c r="D213" s="181">
        <v>5</v>
      </c>
      <c r="E213" s="181">
        <v>0</v>
      </c>
      <c r="F213" s="181">
        <v>10</v>
      </c>
      <c r="G213" s="181">
        <v>0</v>
      </c>
      <c r="H213" s="181">
        <v>0</v>
      </c>
      <c r="I213" s="181">
        <v>0</v>
      </c>
      <c r="J213" s="181">
        <v>3</v>
      </c>
      <c r="K213" s="181">
        <v>2</v>
      </c>
      <c r="L213" s="181">
        <v>0</v>
      </c>
      <c r="M213" s="181">
        <v>0</v>
      </c>
      <c r="N213" s="181">
        <v>0</v>
      </c>
      <c r="O213" s="181">
        <v>0</v>
      </c>
      <c r="P213" s="181">
        <v>0</v>
      </c>
      <c r="Q213" s="181">
        <v>0</v>
      </c>
      <c r="R213" s="181">
        <v>0</v>
      </c>
      <c r="S213" s="181">
        <v>0</v>
      </c>
      <c r="T213" s="181">
        <v>0</v>
      </c>
      <c r="U213" s="181">
        <v>0</v>
      </c>
      <c r="V213" s="181">
        <v>0</v>
      </c>
      <c r="W213" s="181">
        <v>0</v>
      </c>
      <c r="X213" s="181">
        <v>0</v>
      </c>
      <c r="Y213" s="181">
        <v>0</v>
      </c>
    </row>
    <row r="214" spans="1:25">
      <c r="A214" s="180" t="s">
        <v>1075</v>
      </c>
      <c r="B214" s="180" t="s">
        <v>1076</v>
      </c>
      <c r="C214" s="180" t="s">
        <v>1077</v>
      </c>
      <c r="D214" s="181">
        <v>5</v>
      </c>
      <c r="E214" s="181">
        <v>0</v>
      </c>
      <c r="F214" s="181">
        <v>12</v>
      </c>
      <c r="G214" s="181">
        <v>0</v>
      </c>
      <c r="H214" s="181">
        <v>0</v>
      </c>
      <c r="I214" s="181">
        <v>0</v>
      </c>
      <c r="J214" s="181">
        <v>0</v>
      </c>
      <c r="K214" s="181">
        <v>2</v>
      </c>
      <c r="L214" s="181">
        <v>3</v>
      </c>
      <c r="M214" s="181">
        <v>0</v>
      </c>
      <c r="N214" s="181">
        <v>0</v>
      </c>
      <c r="O214" s="181">
        <v>0</v>
      </c>
      <c r="P214" s="181">
        <v>0</v>
      </c>
      <c r="Q214" s="181">
        <v>0</v>
      </c>
      <c r="R214" s="181">
        <v>0</v>
      </c>
      <c r="S214" s="181">
        <v>0</v>
      </c>
      <c r="T214" s="181">
        <v>0</v>
      </c>
      <c r="U214" s="181">
        <v>0</v>
      </c>
      <c r="V214" s="181">
        <v>0</v>
      </c>
      <c r="W214" s="181">
        <v>0</v>
      </c>
      <c r="X214" s="181">
        <v>0</v>
      </c>
      <c r="Y214" s="181">
        <v>0</v>
      </c>
    </row>
    <row r="215" spans="1:25">
      <c r="A215" s="180" t="s">
        <v>1078</v>
      </c>
      <c r="B215" s="180" t="s">
        <v>1079</v>
      </c>
      <c r="C215" s="180" t="s">
        <v>1080</v>
      </c>
      <c r="D215" s="181">
        <v>5</v>
      </c>
      <c r="E215" s="181">
        <v>0</v>
      </c>
      <c r="F215" s="181">
        <v>10</v>
      </c>
      <c r="G215" s="181">
        <v>0</v>
      </c>
      <c r="H215" s="181">
        <v>0</v>
      </c>
      <c r="I215" s="181">
        <v>0</v>
      </c>
      <c r="J215" s="181">
        <v>0</v>
      </c>
      <c r="K215" s="181">
        <v>4</v>
      </c>
      <c r="L215" s="181">
        <v>1</v>
      </c>
      <c r="M215" s="181">
        <v>0</v>
      </c>
      <c r="N215" s="181">
        <v>0</v>
      </c>
      <c r="O215" s="181">
        <v>0</v>
      </c>
      <c r="P215" s="181">
        <v>0</v>
      </c>
      <c r="Q215" s="181">
        <v>0</v>
      </c>
      <c r="R215" s="181">
        <v>0</v>
      </c>
      <c r="S215" s="181">
        <v>0</v>
      </c>
      <c r="T215" s="181">
        <v>0</v>
      </c>
      <c r="U215" s="181">
        <v>0</v>
      </c>
      <c r="V215" s="181">
        <v>0</v>
      </c>
      <c r="W215" s="181">
        <v>0</v>
      </c>
      <c r="X215" s="181">
        <v>0</v>
      </c>
      <c r="Y215" s="181">
        <v>0</v>
      </c>
    </row>
    <row r="216" spans="1:25">
      <c r="A216" s="180" t="s">
        <v>1081</v>
      </c>
      <c r="B216" s="180" t="s">
        <v>1082</v>
      </c>
      <c r="C216" s="180" t="s">
        <v>1083</v>
      </c>
      <c r="D216" s="181">
        <v>1</v>
      </c>
      <c r="E216" s="181">
        <v>0</v>
      </c>
      <c r="F216" s="181">
        <v>0</v>
      </c>
      <c r="G216" s="181">
        <v>5</v>
      </c>
      <c r="H216" s="181">
        <v>0</v>
      </c>
      <c r="I216" s="181">
        <v>0</v>
      </c>
      <c r="J216" s="181">
        <v>0</v>
      </c>
      <c r="K216" s="181">
        <v>0</v>
      </c>
      <c r="L216" s="181">
        <v>0</v>
      </c>
      <c r="M216" s="181">
        <v>0</v>
      </c>
      <c r="N216" s="181">
        <v>0</v>
      </c>
      <c r="O216" s="181">
        <v>0</v>
      </c>
      <c r="P216" s="181">
        <v>0</v>
      </c>
      <c r="Q216" s="181">
        <v>0</v>
      </c>
      <c r="R216" s="181">
        <v>0</v>
      </c>
      <c r="S216" s="181">
        <v>0</v>
      </c>
      <c r="T216" s="181">
        <v>0</v>
      </c>
      <c r="U216" s="181">
        <v>0</v>
      </c>
      <c r="V216" s="181">
        <v>0</v>
      </c>
      <c r="W216" s="181">
        <v>0</v>
      </c>
      <c r="X216" s="181">
        <v>0</v>
      </c>
      <c r="Y216" s="181">
        <v>0</v>
      </c>
    </row>
    <row r="217" spans="1:25">
      <c r="A217" s="180" t="s">
        <v>1084</v>
      </c>
      <c r="B217" s="180" t="s">
        <v>1085</v>
      </c>
      <c r="C217" s="180" t="s">
        <v>1086</v>
      </c>
      <c r="D217" s="181">
        <v>10</v>
      </c>
      <c r="E217" s="181">
        <v>9</v>
      </c>
      <c r="F217" s="181">
        <v>0</v>
      </c>
      <c r="G217" s="181">
        <v>0</v>
      </c>
      <c r="H217" s="181">
        <v>0</v>
      </c>
      <c r="I217" s="181">
        <v>0</v>
      </c>
      <c r="J217" s="181">
        <v>4</v>
      </c>
      <c r="K217" s="181">
        <v>4</v>
      </c>
      <c r="L217" s="181">
        <v>1</v>
      </c>
      <c r="M217" s="181">
        <v>1</v>
      </c>
      <c r="N217" s="181">
        <v>0</v>
      </c>
      <c r="O217" s="181">
        <v>0</v>
      </c>
      <c r="P217" s="181">
        <v>0</v>
      </c>
      <c r="Q217" s="181">
        <v>0</v>
      </c>
      <c r="R217" s="181">
        <v>0</v>
      </c>
      <c r="S217" s="181">
        <v>0</v>
      </c>
      <c r="T217" s="181">
        <v>0</v>
      </c>
      <c r="U217" s="181">
        <v>0</v>
      </c>
      <c r="V217" s="181">
        <v>0</v>
      </c>
      <c r="W217" s="181">
        <v>0</v>
      </c>
      <c r="X217" s="181">
        <v>0</v>
      </c>
      <c r="Y217" s="181">
        <v>0</v>
      </c>
    </row>
    <row r="218" spans="1:25">
      <c r="A218" s="180" t="s">
        <v>1087</v>
      </c>
      <c r="B218" s="180" t="s">
        <v>1088</v>
      </c>
      <c r="C218" s="180" t="s">
        <v>1089</v>
      </c>
      <c r="D218" s="181">
        <v>10</v>
      </c>
      <c r="E218" s="181">
        <v>6</v>
      </c>
      <c r="F218" s="181">
        <v>0</v>
      </c>
      <c r="G218" s="181">
        <v>0</v>
      </c>
      <c r="H218" s="181">
        <v>0</v>
      </c>
      <c r="I218" s="181">
        <v>0</v>
      </c>
      <c r="J218" s="181">
        <v>0</v>
      </c>
      <c r="K218" s="181">
        <v>0</v>
      </c>
      <c r="L218" s="181">
        <v>7</v>
      </c>
      <c r="M218" s="181">
        <v>3</v>
      </c>
      <c r="N218" s="181">
        <v>0</v>
      </c>
      <c r="O218" s="181">
        <v>0</v>
      </c>
      <c r="P218" s="181">
        <v>0</v>
      </c>
      <c r="Q218" s="181">
        <v>0</v>
      </c>
      <c r="R218" s="181">
        <v>0</v>
      </c>
      <c r="S218" s="181">
        <v>0</v>
      </c>
      <c r="T218" s="181">
        <v>0</v>
      </c>
      <c r="U218" s="181">
        <v>0</v>
      </c>
      <c r="V218" s="181">
        <v>0</v>
      </c>
      <c r="W218" s="181">
        <v>0</v>
      </c>
      <c r="X218" s="181">
        <v>0</v>
      </c>
      <c r="Y218" s="181">
        <v>0</v>
      </c>
    </row>
    <row r="219" spans="1:25">
      <c r="A219" s="180" t="s">
        <v>1090</v>
      </c>
      <c r="B219" s="180" t="s">
        <v>1091</v>
      </c>
      <c r="C219" s="180" t="s">
        <v>1092</v>
      </c>
      <c r="D219" s="181">
        <v>5</v>
      </c>
      <c r="E219" s="181">
        <v>0</v>
      </c>
      <c r="F219" s="181">
        <v>16</v>
      </c>
      <c r="G219" s="181">
        <v>0</v>
      </c>
      <c r="H219" s="181">
        <v>0</v>
      </c>
      <c r="I219" s="181">
        <v>0</v>
      </c>
      <c r="J219" s="181">
        <v>0</v>
      </c>
      <c r="K219" s="181">
        <v>0</v>
      </c>
      <c r="L219" s="181">
        <v>5</v>
      </c>
      <c r="M219" s="181">
        <v>0</v>
      </c>
      <c r="N219" s="181">
        <v>0</v>
      </c>
      <c r="O219" s="181">
        <v>0</v>
      </c>
      <c r="P219" s="181">
        <v>0</v>
      </c>
      <c r="Q219" s="181">
        <v>0</v>
      </c>
      <c r="R219" s="181">
        <v>0</v>
      </c>
      <c r="S219" s="181">
        <v>0</v>
      </c>
      <c r="T219" s="181">
        <v>0</v>
      </c>
      <c r="U219" s="181">
        <v>0</v>
      </c>
      <c r="V219" s="181">
        <v>0</v>
      </c>
      <c r="W219" s="181">
        <v>0</v>
      </c>
      <c r="X219" s="181">
        <v>0</v>
      </c>
      <c r="Y219" s="181">
        <v>0</v>
      </c>
    </row>
    <row r="220" spans="1:25">
      <c r="A220" s="180" t="s">
        <v>1093</v>
      </c>
      <c r="B220" s="180" t="s">
        <v>1094</v>
      </c>
      <c r="C220" s="180" t="s">
        <v>1095</v>
      </c>
      <c r="D220" s="181">
        <v>1</v>
      </c>
      <c r="E220" s="181">
        <v>0</v>
      </c>
      <c r="F220" s="181">
        <v>3</v>
      </c>
      <c r="G220" s="181">
        <v>0</v>
      </c>
      <c r="H220" s="181">
        <v>0</v>
      </c>
      <c r="I220" s="181">
        <v>0</v>
      </c>
      <c r="J220" s="181">
        <v>0</v>
      </c>
      <c r="K220" s="181">
        <v>0</v>
      </c>
      <c r="L220" s="181">
        <v>0</v>
      </c>
      <c r="M220" s="181">
        <v>0</v>
      </c>
      <c r="N220" s="181">
        <v>0</v>
      </c>
      <c r="O220" s="181">
        <v>1</v>
      </c>
      <c r="P220" s="181">
        <v>0</v>
      </c>
      <c r="Q220" s="181">
        <v>0</v>
      </c>
      <c r="R220" s="181">
        <v>0</v>
      </c>
      <c r="S220" s="181">
        <v>0</v>
      </c>
      <c r="T220" s="181">
        <v>0</v>
      </c>
      <c r="U220" s="181">
        <v>0</v>
      </c>
      <c r="V220" s="181">
        <v>0</v>
      </c>
      <c r="W220" s="181">
        <v>0</v>
      </c>
      <c r="X220" s="181">
        <v>0</v>
      </c>
      <c r="Y220" s="181">
        <v>0</v>
      </c>
    </row>
    <row r="221" spans="1:25">
      <c r="A221" s="180" t="s">
        <v>1096</v>
      </c>
      <c r="B221" s="180" t="s">
        <v>1097</v>
      </c>
      <c r="C221" s="180" t="s">
        <v>1098</v>
      </c>
      <c r="D221" s="181">
        <v>2</v>
      </c>
      <c r="E221" s="181">
        <v>0</v>
      </c>
      <c r="F221" s="181">
        <v>4</v>
      </c>
      <c r="G221" s="181">
        <v>0</v>
      </c>
      <c r="H221" s="181">
        <v>0</v>
      </c>
      <c r="I221" s="181">
        <v>0</v>
      </c>
      <c r="J221" s="181">
        <v>0</v>
      </c>
      <c r="K221" s="181">
        <v>0</v>
      </c>
      <c r="L221" s="181">
        <v>0</v>
      </c>
      <c r="M221" s="181">
        <v>0</v>
      </c>
      <c r="N221" s="181">
        <v>0</v>
      </c>
      <c r="O221" s="181">
        <v>0</v>
      </c>
      <c r="P221" s="181">
        <v>2</v>
      </c>
      <c r="Q221" s="181">
        <v>0</v>
      </c>
      <c r="R221" s="181">
        <v>0</v>
      </c>
      <c r="S221" s="181">
        <v>0</v>
      </c>
      <c r="T221" s="181">
        <v>0</v>
      </c>
      <c r="U221" s="181">
        <v>0</v>
      </c>
      <c r="V221" s="181">
        <v>0</v>
      </c>
      <c r="W221" s="181">
        <v>0</v>
      </c>
      <c r="X221" s="181">
        <v>0</v>
      </c>
      <c r="Y221" s="181">
        <v>0</v>
      </c>
    </row>
    <row r="222" spans="1:25">
      <c r="A222" s="180" t="s">
        <v>1099</v>
      </c>
      <c r="B222" s="180" t="s">
        <v>1100</v>
      </c>
      <c r="C222" s="180" t="s">
        <v>1101</v>
      </c>
      <c r="D222" s="181">
        <v>5</v>
      </c>
      <c r="E222" s="181">
        <v>0</v>
      </c>
      <c r="F222" s="181">
        <v>5</v>
      </c>
      <c r="G222" s="181">
        <v>0</v>
      </c>
      <c r="H222" s="181">
        <v>0</v>
      </c>
      <c r="I222" s="181">
        <v>0</v>
      </c>
      <c r="J222" s="181">
        <v>0</v>
      </c>
      <c r="K222" s="181">
        <v>0</v>
      </c>
      <c r="L222" s="181">
        <v>0</v>
      </c>
      <c r="M222" s="181">
        <v>2</v>
      </c>
      <c r="N222" s="181">
        <v>1</v>
      </c>
      <c r="O222" s="181">
        <v>2</v>
      </c>
      <c r="P222" s="181">
        <v>0</v>
      </c>
      <c r="Q222" s="181">
        <v>0</v>
      </c>
      <c r="R222" s="181">
        <v>0</v>
      </c>
      <c r="S222" s="181">
        <v>0</v>
      </c>
      <c r="T222" s="181">
        <v>0</v>
      </c>
      <c r="U222" s="181">
        <v>0</v>
      </c>
      <c r="V222" s="181">
        <v>0</v>
      </c>
      <c r="W222" s="181">
        <v>0</v>
      </c>
      <c r="X222" s="181">
        <v>0</v>
      </c>
      <c r="Y222" s="181">
        <v>0</v>
      </c>
    </row>
    <row r="223" spans="1:25">
      <c r="A223" s="180" t="s">
        <v>1102</v>
      </c>
      <c r="B223" s="180" t="s">
        <v>1103</v>
      </c>
      <c r="C223" s="180" t="s">
        <v>1104</v>
      </c>
      <c r="D223" s="181">
        <v>10</v>
      </c>
      <c r="E223" s="181">
        <v>0</v>
      </c>
      <c r="F223" s="181">
        <v>0</v>
      </c>
      <c r="G223" s="181">
        <v>0</v>
      </c>
      <c r="H223" s="181">
        <v>0</v>
      </c>
      <c r="I223" s="181">
        <v>0</v>
      </c>
      <c r="J223" s="181">
        <v>0</v>
      </c>
      <c r="K223" s="181">
        <v>0</v>
      </c>
      <c r="L223" s="181">
        <v>0</v>
      </c>
      <c r="M223" s="181">
        <v>10</v>
      </c>
      <c r="N223" s="181">
        <v>0</v>
      </c>
      <c r="O223" s="181">
        <v>0</v>
      </c>
      <c r="P223" s="181">
        <v>0</v>
      </c>
      <c r="Q223" s="181">
        <v>0</v>
      </c>
      <c r="R223" s="181">
        <v>0</v>
      </c>
      <c r="S223" s="181">
        <v>0</v>
      </c>
      <c r="T223" s="181">
        <v>0</v>
      </c>
      <c r="U223" s="181">
        <v>0</v>
      </c>
      <c r="V223" s="181">
        <v>0</v>
      </c>
      <c r="W223" s="181">
        <v>0</v>
      </c>
      <c r="X223" s="181">
        <v>0</v>
      </c>
      <c r="Y223" s="181">
        <v>0</v>
      </c>
    </row>
    <row r="224" spans="1:25">
      <c r="A224" s="180" t="s">
        <v>1105</v>
      </c>
      <c r="B224" s="180" t="s">
        <v>1106</v>
      </c>
      <c r="C224" s="180" t="s">
        <v>1107</v>
      </c>
      <c r="D224" s="181">
        <v>10</v>
      </c>
      <c r="E224" s="181">
        <v>0</v>
      </c>
      <c r="F224" s="181">
        <v>10</v>
      </c>
      <c r="G224" s="181">
        <v>0</v>
      </c>
      <c r="H224" s="181">
        <v>0</v>
      </c>
      <c r="I224" s="181">
        <v>0</v>
      </c>
      <c r="J224" s="181">
        <v>0</v>
      </c>
      <c r="K224" s="181">
        <v>9</v>
      </c>
      <c r="L224" s="181">
        <v>1</v>
      </c>
      <c r="M224" s="181">
        <v>0</v>
      </c>
      <c r="N224" s="181">
        <v>0</v>
      </c>
      <c r="O224" s="181">
        <v>0</v>
      </c>
      <c r="P224" s="181">
        <v>0</v>
      </c>
      <c r="Q224" s="181">
        <v>0</v>
      </c>
      <c r="R224" s="181">
        <v>0</v>
      </c>
      <c r="S224" s="181">
        <v>0</v>
      </c>
      <c r="T224" s="181">
        <v>0</v>
      </c>
      <c r="U224" s="181">
        <v>0</v>
      </c>
      <c r="V224" s="181">
        <v>0</v>
      </c>
      <c r="W224" s="181">
        <v>0</v>
      </c>
      <c r="X224" s="181">
        <v>0</v>
      </c>
      <c r="Y224" s="181">
        <v>0</v>
      </c>
    </row>
    <row r="225" spans="1:25">
      <c r="A225" s="180" t="s">
        <v>1108</v>
      </c>
      <c r="B225" s="180" t="s">
        <v>1109</v>
      </c>
      <c r="C225" s="180" t="s">
        <v>1110</v>
      </c>
      <c r="D225" s="181">
        <v>1</v>
      </c>
      <c r="E225" s="181">
        <v>0</v>
      </c>
      <c r="F225" s="181">
        <v>2</v>
      </c>
      <c r="G225" s="181">
        <v>0</v>
      </c>
      <c r="H225" s="181">
        <v>0</v>
      </c>
      <c r="I225" s="181">
        <v>0</v>
      </c>
      <c r="J225" s="181">
        <v>0</v>
      </c>
      <c r="K225" s="181">
        <v>0</v>
      </c>
      <c r="L225" s="181">
        <v>0</v>
      </c>
      <c r="M225" s="181">
        <v>0</v>
      </c>
      <c r="N225" s="181">
        <v>0</v>
      </c>
      <c r="O225" s="181">
        <v>0</v>
      </c>
      <c r="P225" s="181">
        <v>1</v>
      </c>
      <c r="Q225" s="181">
        <v>0</v>
      </c>
      <c r="R225" s="181">
        <v>0</v>
      </c>
      <c r="S225" s="181">
        <v>0</v>
      </c>
      <c r="T225" s="181">
        <v>0</v>
      </c>
      <c r="U225" s="181">
        <v>0</v>
      </c>
      <c r="V225" s="181">
        <v>0</v>
      </c>
      <c r="W225" s="181">
        <v>0</v>
      </c>
      <c r="X225" s="181">
        <v>0</v>
      </c>
      <c r="Y225" s="181">
        <v>0</v>
      </c>
    </row>
    <row r="226" spans="1:25">
      <c r="A226" s="180" t="s">
        <v>1111</v>
      </c>
      <c r="B226" s="180" t="s">
        <v>1112</v>
      </c>
      <c r="C226" s="180" t="s">
        <v>1113</v>
      </c>
      <c r="D226" s="181">
        <v>1</v>
      </c>
      <c r="E226" s="181">
        <v>0</v>
      </c>
      <c r="F226" s="181">
        <v>1</v>
      </c>
      <c r="G226" s="181">
        <v>0</v>
      </c>
      <c r="H226" s="181">
        <v>0</v>
      </c>
      <c r="I226" s="181">
        <v>0</v>
      </c>
      <c r="J226" s="181">
        <v>0</v>
      </c>
      <c r="K226" s="181">
        <v>0</v>
      </c>
      <c r="L226" s="181">
        <v>0</v>
      </c>
      <c r="M226" s="181">
        <v>0</v>
      </c>
      <c r="N226" s="181">
        <v>0</v>
      </c>
      <c r="O226" s="181">
        <v>0</v>
      </c>
      <c r="P226" s="181">
        <v>0</v>
      </c>
      <c r="Q226" s="181">
        <v>0</v>
      </c>
      <c r="R226" s="181">
        <v>0</v>
      </c>
      <c r="S226" s="181">
        <v>0</v>
      </c>
      <c r="T226" s="181">
        <v>0</v>
      </c>
      <c r="U226" s="181">
        <v>0</v>
      </c>
      <c r="V226" s="181">
        <v>1</v>
      </c>
      <c r="W226" s="181">
        <v>0</v>
      </c>
      <c r="X226" s="181">
        <v>0</v>
      </c>
      <c r="Y226" s="181">
        <v>0</v>
      </c>
    </row>
    <row r="227" spans="1:25">
      <c r="A227" s="180" t="s">
        <v>1114</v>
      </c>
      <c r="B227" s="180" t="s">
        <v>1115</v>
      </c>
      <c r="C227" s="180" t="s">
        <v>1116</v>
      </c>
      <c r="D227" s="181">
        <v>4</v>
      </c>
      <c r="E227" s="181">
        <v>4</v>
      </c>
      <c r="F227" s="181">
        <v>0</v>
      </c>
      <c r="G227" s="181">
        <v>0</v>
      </c>
      <c r="H227" s="181">
        <v>0</v>
      </c>
      <c r="I227" s="181">
        <v>0</v>
      </c>
      <c r="J227" s="181">
        <v>0</v>
      </c>
      <c r="K227" s="181">
        <v>0</v>
      </c>
      <c r="L227" s="181">
        <v>1</v>
      </c>
      <c r="M227" s="181">
        <v>1</v>
      </c>
      <c r="N227" s="181">
        <v>2</v>
      </c>
      <c r="O227" s="181">
        <v>0</v>
      </c>
      <c r="P227" s="181">
        <v>0</v>
      </c>
      <c r="Q227" s="181">
        <v>0</v>
      </c>
      <c r="R227" s="181">
        <v>0</v>
      </c>
      <c r="S227" s="181">
        <v>0</v>
      </c>
      <c r="T227" s="181">
        <v>0</v>
      </c>
      <c r="U227" s="181">
        <v>0</v>
      </c>
      <c r="V227" s="181">
        <v>0</v>
      </c>
      <c r="W227" s="181">
        <v>0</v>
      </c>
      <c r="X227" s="181">
        <v>0</v>
      </c>
      <c r="Y227" s="181">
        <v>0</v>
      </c>
    </row>
    <row r="228" spans="1:25">
      <c r="A228" s="180" t="s">
        <v>1117</v>
      </c>
      <c r="B228" s="180" t="s">
        <v>1118</v>
      </c>
      <c r="C228" s="180" t="s">
        <v>1119</v>
      </c>
      <c r="D228" s="181">
        <v>25</v>
      </c>
      <c r="E228" s="181">
        <v>0</v>
      </c>
      <c r="F228" s="181">
        <v>54</v>
      </c>
      <c r="G228" s="181">
        <v>0</v>
      </c>
      <c r="H228" s="181">
        <v>0</v>
      </c>
      <c r="I228" s="181">
        <v>0</v>
      </c>
      <c r="J228" s="181">
        <v>0</v>
      </c>
      <c r="K228" s="181">
        <v>0</v>
      </c>
      <c r="L228" s="181">
        <v>0</v>
      </c>
      <c r="M228" s="181">
        <v>0</v>
      </c>
      <c r="N228" s="181">
        <v>0</v>
      </c>
      <c r="O228" s="181">
        <v>0</v>
      </c>
      <c r="P228" s="181">
        <v>0</v>
      </c>
      <c r="Q228" s="181">
        <v>0</v>
      </c>
      <c r="R228" s="181">
        <v>0</v>
      </c>
      <c r="S228" s="181">
        <v>0</v>
      </c>
      <c r="T228" s="181">
        <v>0</v>
      </c>
      <c r="U228" s="181">
        <v>0</v>
      </c>
      <c r="V228" s="181">
        <v>0</v>
      </c>
      <c r="W228" s="181">
        <v>0</v>
      </c>
      <c r="X228" s="181">
        <v>0</v>
      </c>
      <c r="Y228" s="181">
        <v>0</v>
      </c>
    </row>
    <row r="229" spans="1:25">
      <c r="A229" s="180" t="s">
        <v>1120</v>
      </c>
      <c r="B229" s="180" t="s">
        <v>1121</v>
      </c>
      <c r="C229" s="180" t="s">
        <v>1122</v>
      </c>
      <c r="D229" s="181">
        <v>50</v>
      </c>
      <c r="E229" s="181">
        <v>100</v>
      </c>
      <c r="F229" s="181">
        <v>0</v>
      </c>
      <c r="G229" s="181">
        <v>0</v>
      </c>
      <c r="H229" s="181">
        <v>0</v>
      </c>
      <c r="I229" s="181">
        <v>0</v>
      </c>
      <c r="J229" s="181">
        <v>0</v>
      </c>
      <c r="K229" s="181">
        <v>0</v>
      </c>
      <c r="L229" s="181">
        <v>0</v>
      </c>
      <c r="M229" s="181">
        <v>0</v>
      </c>
      <c r="N229" s="181">
        <v>0</v>
      </c>
      <c r="O229" s="181">
        <v>0</v>
      </c>
      <c r="P229" s="181">
        <v>0</v>
      </c>
      <c r="Q229" s="181">
        <v>0</v>
      </c>
      <c r="R229" s="181">
        <v>0</v>
      </c>
      <c r="S229" s="181">
        <v>0</v>
      </c>
      <c r="T229" s="181">
        <v>0</v>
      </c>
      <c r="U229" s="181">
        <v>0</v>
      </c>
      <c r="V229" s="181">
        <v>0</v>
      </c>
      <c r="W229" s="181">
        <v>0</v>
      </c>
      <c r="X229" s="181">
        <v>0</v>
      </c>
      <c r="Y229" s="181">
        <v>0</v>
      </c>
    </row>
    <row r="230" spans="1:25">
      <c r="A230" s="180" t="s">
        <v>1123</v>
      </c>
      <c r="B230" s="180" t="s">
        <v>1124</v>
      </c>
      <c r="C230" s="180" t="s">
        <v>1125</v>
      </c>
      <c r="D230" s="181">
        <v>15</v>
      </c>
      <c r="E230" s="181">
        <v>15</v>
      </c>
      <c r="F230" s="181">
        <v>0</v>
      </c>
      <c r="G230" s="181">
        <v>0</v>
      </c>
      <c r="H230" s="181">
        <v>0</v>
      </c>
      <c r="I230" s="181">
        <v>0</v>
      </c>
      <c r="J230" s="181">
        <v>3</v>
      </c>
      <c r="K230" s="181">
        <v>10</v>
      </c>
      <c r="L230" s="181">
        <v>2</v>
      </c>
      <c r="M230" s="181">
        <v>0</v>
      </c>
      <c r="N230" s="181">
        <v>0</v>
      </c>
      <c r="O230" s="181">
        <v>0</v>
      </c>
      <c r="P230" s="181">
        <v>0</v>
      </c>
      <c r="Q230" s="181">
        <v>0</v>
      </c>
      <c r="R230" s="181">
        <v>0</v>
      </c>
      <c r="S230" s="181">
        <v>0</v>
      </c>
      <c r="T230" s="181">
        <v>0</v>
      </c>
      <c r="U230" s="181">
        <v>0</v>
      </c>
      <c r="V230" s="181">
        <v>0</v>
      </c>
      <c r="W230" s="181">
        <v>0</v>
      </c>
      <c r="X230" s="181">
        <v>0</v>
      </c>
      <c r="Y230" s="181">
        <v>0</v>
      </c>
    </row>
    <row r="231" spans="1:25">
      <c r="A231" s="180" t="s">
        <v>1126</v>
      </c>
      <c r="B231" s="180" t="s">
        <v>1127</v>
      </c>
      <c r="C231" s="180" t="s">
        <v>1128</v>
      </c>
      <c r="D231" s="181">
        <v>1</v>
      </c>
      <c r="E231" s="181">
        <v>0</v>
      </c>
      <c r="F231" s="181">
        <v>2</v>
      </c>
      <c r="G231" s="181">
        <v>0</v>
      </c>
      <c r="H231" s="181">
        <v>0</v>
      </c>
      <c r="I231" s="181">
        <v>0</v>
      </c>
      <c r="J231" s="181">
        <v>0</v>
      </c>
      <c r="K231" s="181">
        <v>0</v>
      </c>
      <c r="L231" s="181">
        <v>0</v>
      </c>
      <c r="M231" s="181">
        <v>0</v>
      </c>
      <c r="N231" s="181">
        <v>0</v>
      </c>
      <c r="O231" s="181">
        <v>0</v>
      </c>
      <c r="P231" s="181">
        <v>0</v>
      </c>
      <c r="Q231" s="181">
        <v>0</v>
      </c>
      <c r="R231" s="181">
        <v>0</v>
      </c>
      <c r="S231" s="181">
        <v>0</v>
      </c>
      <c r="T231" s="181">
        <v>0</v>
      </c>
      <c r="U231" s="181">
        <v>1</v>
      </c>
      <c r="V231" s="181">
        <v>0</v>
      </c>
      <c r="W231" s="181">
        <v>0</v>
      </c>
      <c r="X231" s="181">
        <v>0</v>
      </c>
      <c r="Y231" s="181">
        <v>0</v>
      </c>
    </row>
    <row r="232" spans="1:25">
      <c r="A232" s="180" t="s">
        <v>1129</v>
      </c>
      <c r="B232" s="180" t="s">
        <v>1130</v>
      </c>
      <c r="C232" s="180" t="s">
        <v>1131</v>
      </c>
      <c r="D232" s="181">
        <v>1</v>
      </c>
      <c r="E232" s="181">
        <v>0</v>
      </c>
      <c r="F232" s="181">
        <v>3</v>
      </c>
      <c r="G232" s="181">
        <v>0</v>
      </c>
      <c r="H232" s="181">
        <v>0</v>
      </c>
      <c r="I232" s="181">
        <v>0</v>
      </c>
      <c r="J232" s="181">
        <v>0</v>
      </c>
      <c r="K232" s="181">
        <v>0</v>
      </c>
      <c r="L232" s="181">
        <v>0</v>
      </c>
      <c r="M232" s="181">
        <v>0</v>
      </c>
      <c r="N232" s="181">
        <v>0</v>
      </c>
      <c r="O232" s="181">
        <v>0</v>
      </c>
      <c r="P232" s="181">
        <v>0</v>
      </c>
      <c r="Q232" s="181">
        <v>1</v>
      </c>
      <c r="R232" s="181">
        <v>0</v>
      </c>
      <c r="S232" s="181">
        <v>0</v>
      </c>
      <c r="T232" s="181">
        <v>0</v>
      </c>
      <c r="U232" s="181">
        <v>0</v>
      </c>
      <c r="V232" s="181">
        <v>0</v>
      </c>
      <c r="W232" s="181">
        <v>0</v>
      </c>
      <c r="X232" s="181">
        <v>0</v>
      </c>
      <c r="Y232" s="181">
        <v>0</v>
      </c>
    </row>
    <row r="233" spans="1:25">
      <c r="A233" s="180" t="s">
        <v>1132</v>
      </c>
      <c r="B233" s="180" t="s">
        <v>1133</v>
      </c>
      <c r="C233" s="180" t="s">
        <v>1134</v>
      </c>
      <c r="D233" s="181">
        <v>25</v>
      </c>
      <c r="E233" s="181">
        <v>23</v>
      </c>
      <c r="F233" s="181">
        <v>27</v>
      </c>
      <c r="G233" s="181">
        <v>0</v>
      </c>
      <c r="H233" s="181">
        <v>0</v>
      </c>
      <c r="I233" s="181">
        <v>0</v>
      </c>
      <c r="J233" s="181">
        <v>0</v>
      </c>
      <c r="K233" s="181">
        <v>0</v>
      </c>
      <c r="L233" s="181">
        <v>0</v>
      </c>
      <c r="M233" s="181">
        <v>0</v>
      </c>
      <c r="N233" s="181">
        <v>0</v>
      </c>
      <c r="O233" s="181">
        <v>0</v>
      </c>
      <c r="P233" s="181">
        <v>0</v>
      </c>
      <c r="Q233" s="181">
        <v>0</v>
      </c>
      <c r="R233" s="181">
        <v>0</v>
      </c>
      <c r="S233" s="181">
        <v>0</v>
      </c>
      <c r="T233" s="181">
        <v>0</v>
      </c>
      <c r="U233" s="181">
        <v>0</v>
      </c>
      <c r="V233" s="181">
        <v>0</v>
      </c>
      <c r="W233" s="181">
        <v>0</v>
      </c>
      <c r="X233" s="181">
        <v>0</v>
      </c>
      <c r="Y233" s="181">
        <v>0</v>
      </c>
    </row>
    <row r="234" spans="1:25">
      <c r="A234" s="180" t="s">
        <v>1135</v>
      </c>
      <c r="B234" s="180" t="s">
        <v>1136</v>
      </c>
      <c r="C234" s="180" t="s">
        <v>1137</v>
      </c>
      <c r="D234" s="181">
        <v>5</v>
      </c>
      <c r="E234" s="181">
        <v>3</v>
      </c>
      <c r="F234" s="181">
        <v>2</v>
      </c>
      <c r="G234" s="181">
        <v>0</v>
      </c>
      <c r="H234" s="181">
        <v>0</v>
      </c>
      <c r="I234" s="181">
        <v>0</v>
      </c>
      <c r="J234" s="181">
        <v>0</v>
      </c>
      <c r="K234" s="181">
        <v>0</v>
      </c>
      <c r="L234" s="181">
        <v>0</v>
      </c>
      <c r="M234" s="181">
        <v>0</v>
      </c>
      <c r="N234" s="181">
        <v>0</v>
      </c>
      <c r="O234" s="181">
        <v>0</v>
      </c>
      <c r="P234" s="181">
        <v>5</v>
      </c>
      <c r="Q234" s="181">
        <v>0</v>
      </c>
      <c r="R234" s="181">
        <v>0</v>
      </c>
      <c r="S234" s="181">
        <v>0</v>
      </c>
      <c r="T234" s="181">
        <v>0</v>
      </c>
      <c r="U234" s="181">
        <v>0</v>
      </c>
      <c r="V234" s="181">
        <v>0</v>
      </c>
      <c r="W234" s="181">
        <v>0</v>
      </c>
      <c r="X234" s="181">
        <v>0</v>
      </c>
      <c r="Y234" s="181">
        <v>0</v>
      </c>
    </row>
    <row r="235" spans="1:25">
      <c r="A235" s="180" t="s">
        <v>1138</v>
      </c>
      <c r="B235" s="180" t="s">
        <v>1139</v>
      </c>
      <c r="C235" s="180" t="s">
        <v>1140</v>
      </c>
      <c r="D235" s="181">
        <v>5</v>
      </c>
      <c r="E235" s="181">
        <v>0</v>
      </c>
      <c r="F235" s="181">
        <v>5</v>
      </c>
      <c r="G235" s="181">
        <v>0</v>
      </c>
      <c r="H235" s="181">
        <v>0</v>
      </c>
      <c r="I235" s="181">
        <v>0</v>
      </c>
      <c r="J235" s="181">
        <v>0</v>
      </c>
      <c r="K235" s="181">
        <v>0</v>
      </c>
      <c r="L235" s="181">
        <v>2</v>
      </c>
      <c r="M235" s="181">
        <v>1</v>
      </c>
      <c r="N235" s="181">
        <v>2</v>
      </c>
      <c r="O235" s="181">
        <v>0</v>
      </c>
      <c r="P235" s="181">
        <v>0</v>
      </c>
      <c r="Q235" s="181">
        <v>0</v>
      </c>
      <c r="R235" s="181">
        <v>0</v>
      </c>
      <c r="S235" s="181">
        <v>0</v>
      </c>
      <c r="T235" s="181">
        <v>0</v>
      </c>
      <c r="U235" s="181">
        <v>0</v>
      </c>
      <c r="V235" s="181">
        <v>0</v>
      </c>
      <c r="W235" s="181">
        <v>0</v>
      </c>
      <c r="X235" s="181">
        <v>0</v>
      </c>
      <c r="Y235" s="181">
        <v>0</v>
      </c>
    </row>
    <row r="236" spans="1:25">
      <c r="A236" s="180" t="s">
        <v>1141</v>
      </c>
      <c r="B236" s="180" t="s">
        <v>1142</v>
      </c>
      <c r="C236" s="180" t="s">
        <v>1143</v>
      </c>
      <c r="D236" s="181">
        <v>1</v>
      </c>
      <c r="E236" s="181">
        <v>0</v>
      </c>
      <c r="F236" s="181">
        <v>3</v>
      </c>
      <c r="G236" s="181">
        <v>0</v>
      </c>
      <c r="H236" s="181">
        <v>0</v>
      </c>
      <c r="I236" s="181">
        <v>0</v>
      </c>
      <c r="J236" s="181">
        <v>0</v>
      </c>
      <c r="K236" s="181">
        <v>0</v>
      </c>
      <c r="L236" s="181">
        <v>0</v>
      </c>
      <c r="M236" s="181">
        <v>0</v>
      </c>
      <c r="N236" s="181">
        <v>0</v>
      </c>
      <c r="O236" s="181">
        <v>0</v>
      </c>
      <c r="P236" s="181">
        <v>0</v>
      </c>
      <c r="Q236" s="181">
        <v>0</v>
      </c>
      <c r="R236" s="181">
        <v>0</v>
      </c>
      <c r="S236" s="181">
        <v>0</v>
      </c>
      <c r="T236" s="181">
        <v>0</v>
      </c>
      <c r="U236" s="181">
        <v>1</v>
      </c>
      <c r="V236" s="181">
        <v>0</v>
      </c>
      <c r="W236" s="181">
        <v>0</v>
      </c>
      <c r="X236" s="181">
        <v>0</v>
      </c>
      <c r="Y236" s="181">
        <v>0</v>
      </c>
    </row>
    <row r="237" spans="1:25">
      <c r="A237" s="180" t="s">
        <v>1144</v>
      </c>
      <c r="B237" s="180" t="s">
        <v>1145</v>
      </c>
      <c r="C237" s="180" t="s">
        <v>1146</v>
      </c>
      <c r="D237" s="181">
        <v>5</v>
      </c>
      <c r="E237" s="181">
        <v>0</v>
      </c>
      <c r="F237" s="181">
        <v>5</v>
      </c>
      <c r="G237" s="181">
        <v>0</v>
      </c>
      <c r="H237" s="181">
        <v>0</v>
      </c>
      <c r="I237" s="181">
        <v>0</v>
      </c>
      <c r="J237" s="181">
        <v>0</v>
      </c>
      <c r="K237" s="181">
        <v>0</v>
      </c>
      <c r="L237" s="181">
        <v>2</v>
      </c>
      <c r="M237" s="181">
        <v>0</v>
      </c>
      <c r="N237" s="181">
        <v>0</v>
      </c>
      <c r="O237" s="181">
        <v>2</v>
      </c>
      <c r="P237" s="181">
        <v>1</v>
      </c>
      <c r="Q237" s="181">
        <v>0</v>
      </c>
      <c r="R237" s="181">
        <v>0</v>
      </c>
      <c r="S237" s="181">
        <v>0</v>
      </c>
      <c r="T237" s="181">
        <v>0</v>
      </c>
      <c r="U237" s="181">
        <v>0</v>
      </c>
      <c r="V237" s="181">
        <v>0</v>
      </c>
      <c r="W237" s="181">
        <v>0</v>
      </c>
      <c r="X237" s="181">
        <v>0</v>
      </c>
      <c r="Y237" s="181">
        <v>0</v>
      </c>
    </row>
    <row r="238" spans="1:25">
      <c r="A238" s="180" t="s">
        <v>1147</v>
      </c>
      <c r="B238" s="180" t="s">
        <v>1148</v>
      </c>
      <c r="C238" s="180" t="s">
        <v>1149</v>
      </c>
      <c r="D238" s="181">
        <v>15</v>
      </c>
      <c r="E238" s="181">
        <v>4</v>
      </c>
      <c r="F238" s="181">
        <v>0</v>
      </c>
      <c r="G238" s="181">
        <v>1</v>
      </c>
      <c r="H238" s="181">
        <v>0</v>
      </c>
      <c r="I238" s="181">
        <v>0</v>
      </c>
      <c r="J238" s="181">
        <v>10</v>
      </c>
      <c r="K238" s="181">
        <v>5</v>
      </c>
      <c r="L238" s="181">
        <v>0</v>
      </c>
      <c r="M238" s="181">
        <v>0</v>
      </c>
      <c r="N238" s="181">
        <v>0</v>
      </c>
      <c r="O238" s="181">
        <v>0</v>
      </c>
      <c r="P238" s="181">
        <v>0</v>
      </c>
      <c r="Q238" s="181">
        <v>0</v>
      </c>
      <c r="R238" s="181">
        <v>0</v>
      </c>
      <c r="S238" s="181">
        <v>0</v>
      </c>
      <c r="T238" s="181">
        <v>0</v>
      </c>
      <c r="U238" s="181">
        <v>0</v>
      </c>
      <c r="V238" s="181">
        <v>0</v>
      </c>
      <c r="W238" s="181">
        <v>0</v>
      </c>
      <c r="X238" s="181">
        <v>0</v>
      </c>
      <c r="Y238" s="181">
        <v>0</v>
      </c>
    </row>
    <row r="239" spans="1:25">
      <c r="A239" s="180" t="s">
        <v>1150</v>
      </c>
      <c r="B239" s="180" t="s">
        <v>1151</v>
      </c>
      <c r="C239" s="180" t="s">
        <v>1152</v>
      </c>
      <c r="D239" s="181">
        <v>10</v>
      </c>
      <c r="E239" s="181">
        <v>0</v>
      </c>
      <c r="F239" s="181">
        <v>10</v>
      </c>
      <c r="G239" s="181">
        <v>0</v>
      </c>
      <c r="H239" s="181">
        <v>0</v>
      </c>
      <c r="I239" s="181">
        <v>0</v>
      </c>
      <c r="J239" s="181">
        <v>0</v>
      </c>
      <c r="K239" s="181">
        <v>2</v>
      </c>
      <c r="L239" s="181">
        <v>8</v>
      </c>
      <c r="M239" s="181">
        <v>0</v>
      </c>
      <c r="N239" s="181">
        <v>0</v>
      </c>
      <c r="O239" s="181">
        <v>0</v>
      </c>
      <c r="P239" s="181">
        <v>0</v>
      </c>
      <c r="Q239" s="181">
        <v>0</v>
      </c>
      <c r="R239" s="181">
        <v>0</v>
      </c>
      <c r="S239" s="181">
        <v>0</v>
      </c>
      <c r="T239" s="181">
        <v>0</v>
      </c>
      <c r="U239" s="181">
        <v>0</v>
      </c>
      <c r="V239" s="181">
        <v>0</v>
      </c>
      <c r="W239" s="181">
        <v>0</v>
      </c>
      <c r="X239" s="181">
        <v>0</v>
      </c>
      <c r="Y239" s="181">
        <v>0</v>
      </c>
    </row>
    <row r="240" spans="1:25">
      <c r="A240" s="180" t="s">
        <v>1153</v>
      </c>
      <c r="B240" s="180" t="s">
        <v>1154</v>
      </c>
      <c r="C240" s="180" t="s">
        <v>1155</v>
      </c>
      <c r="D240" s="181">
        <v>25</v>
      </c>
      <c r="E240" s="181">
        <v>0</v>
      </c>
      <c r="F240" s="181">
        <v>0</v>
      </c>
      <c r="G240" s="181">
        <v>0</v>
      </c>
      <c r="H240" s="181">
        <v>0</v>
      </c>
      <c r="I240" s="181">
        <v>25</v>
      </c>
      <c r="J240" s="181">
        <v>0</v>
      </c>
      <c r="K240" s="181">
        <v>0</v>
      </c>
      <c r="L240" s="181">
        <v>0</v>
      </c>
      <c r="M240" s="181">
        <v>0</v>
      </c>
      <c r="N240" s="181">
        <v>0</v>
      </c>
      <c r="O240" s="181">
        <v>0</v>
      </c>
      <c r="P240" s="181">
        <v>0</v>
      </c>
      <c r="Q240" s="181">
        <v>0</v>
      </c>
      <c r="R240" s="181">
        <v>0</v>
      </c>
      <c r="S240" s="181">
        <v>0</v>
      </c>
      <c r="T240" s="181">
        <v>0</v>
      </c>
      <c r="U240" s="181">
        <v>0</v>
      </c>
      <c r="V240" s="181">
        <v>0</v>
      </c>
      <c r="W240" s="181">
        <v>0</v>
      </c>
      <c r="X240" s="181">
        <v>0</v>
      </c>
      <c r="Y240" s="181">
        <v>0</v>
      </c>
    </row>
    <row r="241" spans="1:25">
      <c r="A241" s="180" t="s">
        <v>1156</v>
      </c>
      <c r="B241" s="180" t="s">
        <v>1157</v>
      </c>
      <c r="C241" s="180" t="s">
        <v>1158</v>
      </c>
      <c r="D241" s="181">
        <v>10</v>
      </c>
      <c r="E241" s="181">
        <v>10</v>
      </c>
      <c r="F241" s="181">
        <v>0</v>
      </c>
      <c r="G241" s="181">
        <v>0</v>
      </c>
      <c r="H241" s="181">
        <v>0</v>
      </c>
      <c r="I241" s="181">
        <v>0</v>
      </c>
      <c r="J241" s="181">
        <v>1</v>
      </c>
      <c r="K241" s="181">
        <v>9</v>
      </c>
      <c r="L241" s="181">
        <v>0</v>
      </c>
      <c r="M241" s="181">
        <v>0</v>
      </c>
      <c r="N241" s="181">
        <v>0</v>
      </c>
      <c r="O241" s="181">
        <v>0</v>
      </c>
      <c r="P241" s="181">
        <v>0</v>
      </c>
      <c r="Q241" s="181">
        <v>0</v>
      </c>
      <c r="R241" s="181">
        <v>0</v>
      </c>
      <c r="S241" s="181">
        <v>0</v>
      </c>
      <c r="T241" s="181">
        <v>0</v>
      </c>
      <c r="U241" s="181">
        <v>0</v>
      </c>
      <c r="V241" s="181">
        <v>0</v>
      </c>
      <c r="W241" s="181">
        <v>0</v>
      </c>
      <c r="X241" s="181">
        <v>0</v>
      </c>
      <c r="Y241" s="181">
        <v>0</v>
      </c>
    </row>
    <row r="242" spans="1:25">
      <c r="A242" s="180" t="s">
        <v>1159</v>
      </c>
      <c r="B242" s="180" t="s">
        <v>1160</v>
      </c>
      <c r="C242" s="180" t="s">
        <v>1161</v>
      </c>
      <c r="D242" s="181">
        <v>3</v>
      </c>
      <c r="E242" s="181">
        <v>0</v>
      </c>
      <c r="F242" s="181">
        <v>3</v>
      </c>
      <c r="G242" s="181">
        <v>0</v>
      </c>
      <c r="H242" s="181">
        <v>0</v>
      </c>
      <c r="I242" s="181">
        <v>0</v>
      </c>
      <c r="J242" s="181">
        <v>0</v>
      </c>
      <c r="K242" s="181">
        <v>0</v>
      </c>
      <c r="L242" s="181">
        <v>0</v>
      </c>
      <c r="M242" s="181">
        <v>0</v>
      </c>
      <c r="N242" s="181">
        <v>0</v>
      </c>
      <c r="O242" s="181">
        <v>2</v>
      </c>
      <c r="P242" s="181">
        <v>1</v>
      </c>
      <c r="Q242" s="181">
        <v>0</v>
      </c>
      <c r="R242" s="181">
        <v>0</v>
      </c>
      <c r="S242" s="181">
        <v>0</v>
      </c>
      <c r="T242" s="181">
        <v>0</v>
      </c>
      <c r="U242" s="181">
        <v>0</v>
      </c>
      <c r="V242" s="181">
        <v>0</v>
      </c>
      <c r="W242" s="181">
        <v>0</v>
      </c>
      <c r="X242" s="181">
        <v>0</v>
      </c>
      <c r="Y242" s="181">
        <v>0</v>
      </c>
    </row>
    <row r="243" spans="1:25">
      <c r="A243" s="180" t="s">
        <v>1162</v>
      </c>
      <c r="B243" s="180" t="s">
        <v>1163</v>
      </c>
      <c r="C243" s="180" t="s">
        <v>1164</v>
      </c>
      <c r="D243" s="181">
        <v>3</v>
      </c>
      <c r="E243" s="181">
        <v>3</v>
      </c>
      <c r="F243" s="181">
        <v>0</v>
      </c>
      <c r="G243" s="181">
        <v>0</v>
      </c>
      <c r="H243" s="181">
        <v>0</v>
      </c>
      <c r="I243" s="181">
        <v>0</v>
      </c>
      <c r="J243" s="181">
        <v>0</v>
      </c>
      <c r="K243" s="181">
        <v>0</v>
      </c>
      <c r="L243" s="181">
        <v>0</v>
      </c>
      <c r="M243" s="181">
        <v>0</v>
      </c>
      <c r="N243" s="181">
        <v>0</v>
      </c>
      <c r="O243" s="181">
        <v>0</v>
      </c>
      <c r="P243" s="181">
        <v>3</v>
      </c>
      <c r="Q243" s="181">
        <v>0</v>
      </c>
      <c r="R243" s="181">
        <v>0</v>
      </c>
      <c r="S243" s="181">
        <v>0</v>
      </c>
      <c r="T243" s="181">
        <v>0</v>
      </c>
      <c r="U243" s="181">
        <v>0</v>
      </c>
      <c r="V243" s="181">
        <v>0</v>
      </c>
      <c r="W243" s="181">
        <v>0</v>
      </c>
      <c r="X243" s="181">
        <v>0</v>
      </c>
      <c r="Y243" s="181">
        <v>0</v>
      </c>
    </row>
    <row r="244" spans="1:25">
      <c r="A244" s="180" t="s">
        <v>1165</v>
      </c>
      <c r="B244" s="180" t="s">
        <v>1166</v>
      </c>
      <c r="C244" s="180" t="s">
        <v>1167</v>
      </c>
      <c r="D244" s="181">
        <v>10</v>
      </c>
      <c r="E244" s="181">
        <v>9</v>
      </c>
      <c r="F244" s="181">
        <v>1</v>
      </c>
      <c r="G244" s="181">
        <v>0</v>
      </c>
      <c r="H244" s="181">
        <v>0</v>
      </c>
      <c r="I244" s="181">
        <v>0</v>
      </c>
      <c r="J244" s="181">
        <v>1</v>
      </c>
      <c r="K244" s="181">
        <v>9</v>
      </c>
      <c r="L244" s="181">
        <v>0</v>
      </c>
      <c r="M244" s="181">
        <v>0</v>
      </c>
      <c r="N244" s="181">
        <v>0</v>
      </c>
      <c r="O244" s="181">
        <v>0</v>
      </c>
      <c r="P244" s="181">
        <v>0</v>
      </c>
      <c r="Q244" s="181">
        <v>0</v>
      </c>
      <c r="R244" s="181">
        <v>0</v>
      </c>
      <c r="S244" s="181">
        <v>0</v>
      </c>
      <c r="T244" s="181">
        <v>0</v>
      </c>
      <c r="U244" s="181">
        <v>0</v>
      </c>
      <c r="V244" s="181">
        <v>0</v>
      </c>
      <c r="W244" s="181">
        <v>0</v>
      </c>
      <c r="X244" s="181">
        <v>0</v>
      </c>
      <c r="Y244" s="181">
        <v>0</v>
      </c>
    </row>
    <row r="245" spans="1:25">
      <c r="A245" s="180" t="s">
        <v>1168</v>
      </c>
      <c r="B245" s="180" t="s">
        <v>1169</v>
      </c>
      <c r="C245" s="180" t="s">
        <v>1170</v>
      </c>
      <c r="D245" s="181">
        <v>10</v>
      </c>
      <c r="E245" s="181">
        <v>0</v>
      </c>
      <c r="F245" s="181">
        <v>28</v>
      </c>
      <c r="G245" s="181">
        <v>0</v>
      </c>
      <c r="H245" s="181">
        <v>0</v>
      </c>
      <c r="I245" s="181">
        <v>0</v>
      </c>
      <c r="J245" s="181">
        <v>0</v>
      </c>
      <c r="K245" s="181">
        <v>0</v>
      </c>
      <c r="L245" s="181">
        <v>0</v>
      </c>
      <c r="M245" s="181">
        <v>0</v>
      </c>
      <c r="N245" s="181">
        <v>0</v>
      </c>
      <c r="O245" s="181">
        <v>0</v>
      </c>
      <c r="P245" s="181">
        <v>0</v>
      </c>
      <c r="Q245" s="181">
        <v>0</v>
      </c>
      <c r="R245" s="181">
        <v>0</v>
      </c>
      <c r="S245" s="181">
        <v>0</v>
      </c>
      <c r="T245" s="181">
        <v>0</v>
      </c>
      <c r="U245" s="181">
        <v>0</v>
      </c>
      <c r="V245" s="181">
        <v>0</v>
      </c>
      <c r="W245" s="181">
        <v>0</v>
      </c>
      <c r="X245" s="181">
        <v>0</v>
      </c>
      <c r="Y245" s="181">
        <v>0</v>
      </c>
    </row>
    <row r="246" spans="1:25">
      <c r="A246" s="180" t="s">
        <v>1171</v>
      </c>
      <c r="B246" s="180" t="s">
        <v>1172</v>
      </c>
      <c r="C246" s="180" t="s">
        <v>1173</v>
      </c>
      <c r="D246" s="181">
        <v>10</v>
      </c>
      <c r="E246" s="181">
        <v>5</v>
      </c>
      <c r="F246" s="181">
        <v>3</v>
      </c>
      <c r="G246" s="181">
        <v>0</v>
      </c>
      <c r="H246" s="181">
        <v>0</v>
      </c>
      <c r="I246" s="181">
        <v>0</v>
      </c>
      <c r="J246" s="181">
        <v>4</v>
      </c>
      <c r="K246" s="181">
        <v>6</v>
      </c>
      <c r="L246" s="181">
        <v>0</v>
      </c>
      <c r="M246" s="181">
        <v>0</v>
      </c>
      <c r="N246" s="181">
        <v>0</v>
      </c>
      <c r="O246" s="181">
        <v>0</v>
      </c>
      <c r="P246" s="181">
        <v>0</v>
      </c>
      <c r="Q246" s="181">
        <v>0</v>
      </c>
      <c r="R246" s="181">
        <v>0</v>
      </c>
      <c r="S246" s="181">
        <v>0</v>
      </c>
      <c r="T246" s="181">
        <v>0</v>
      </c>
      <c r="U246" s="181">
        <v>0</v>
      </c>
      <c r="V246" s="181">
        <v>0</v>
      </c>
      <c r="W246" s="181">
        <v>0</v>
      </c>
      <c r="X246" s="181">
        <v>0</v>
      </c>
      <c r="Y246" s="181">
        <v>0</v>
      </c>
    </row>
    <row r="247" spans="1:25">
      <c r="A247" s="180" t="s">
        <v>1174</v>
      </c>
      <c r="B247" s="180" t="s">
        <v>1175</v>
      </c>
      <c r="C247" s="180" t="s">
        <v>1176</v>
      </c>
      <c r="D247" s="181">
        <v>10</v>
      </c>
      <c r="E247" s="181">
        <v>10</v>
      </c>
      <c r="F247" s="181">
        <v>0</v>
      </c>
      <c r="G247" s="181">
        <v>0</v>
      </c>
      <c r="H247" s="181">
        <v>0</v>
      </c>
      <c r="I247" s="181">
        <v>0</v>
      </c>
      <c r="J247" s="181">
        <v>2</v>
      </c>
      <c r="K247" s="181">
        <v>7</v>
      </c>
      <c r="L247" s="181">
        <v>1</v>
      </c>
      <c r="M247" s="181">
        <v>0</v>
      </c>
      <c r="N247" s="181">
        <v>0</v>
      </c>
      <c r="O247" s="181">
        <v>0</v>
      </c>
      <c r="P247" s="181">
        <v>0</v>
      </c>
      <c r="Q247" s="181">
        <v>0</v>
      </c>
      <c r="R247" s="181">
        <v>0</v>
      </c>
      <c r="S247" s="181">
        <v>0</v>
      </c>
      <c r="T247" s="181">
        <v>0</v>
      </c>
      <c r="U247" s="181">
        <v>0</v>
      </c>
      <c r="V247" s="181">
        <v>0</v>
      </c>
      <c r="W247" s="181">
        <v>0</v>
      </c>
      <c r="X247" s="181">
        <v>0</v>
      </c>
      <c r="Y247" s="181">
        <v>0</v>
      </c>
    </row>
    <row r="248" spans="1:25">
      <c r="A248" s="180" t="s">
        <v>1177</v>
      </c>
      <c r="B248" s="180" t="s">
        <v>1178</v>
      </c>
      <c r="C248" s="180" t="s">
        <v>1179</v>
      </c>
      <c r="D248" s="181">
        <v>10</v>
      </c>
      <c r="E248" s="181">
        <v>10</v>
      </c>
      <c r="F248" s="181">
        <v>0</v>
      </c>
      <c r="G248" s="181">
        <v>0</v>
      </c>
      <c r="H248" s="181">
        <v>0</v>
      </c>
      <c r="I248" s="181">
        <v>0</v>
      </c>
      <c r="J248" s="181">
        <v>1</v>
      </c>
      <c r="K248" s="181">
        <v>6</v>
      </c>
      <c r="L248" s="181">
        <v>3</v>
      </c>
      <c r="M248" s="181">
        <v>0</v>
      </c>
      <c r="N248" s="181">
        <v>0</v>
      </c>
      <c r="O248" s="181">
        <v>0</v>
      </c>
      <c r="P248" s="181">
        <v>0</v>
      </c>
      <c r="Q248" s="181">
        <v>0</v>
      </c>
      <c r="R248" s="181">
        <v>0</v>
      </c>
      <c r="S248" s="181">
        <v>0</v>
      </c>
      <c r="T248" s="181">
        <v>0</v>
      </c>
      <c r="U248" s="181">
        <v>0</v>
      </c>
      <c r="V248" s="181">
        <v>0</v>
      </c>
      <c r="W248" s="181">
        <v>0</v>
      </c>
      <c r="X248" s="181">
        <v>0</v>
      </c>
      <c r="Y248" s="181">
        <v>0</v>
      </c>
    </row>
    <row r="249" spans="1:25">
      <c r="A249" s="180" t="s">
        <v>1180</v>
      </c>
      <c r="B249" s="180" t="s">
        <v>1181</v>
      </c>
      <c r="C249" s="180" t="s">
        <v>1182</v>
      </c>
      <c r="D249" s="181">
        <v>10</v>
      </c>
      <c r="E249" s="181">
        <v>0</v>
      </c>
      <c r="F249" s="181">
        <v>10</v>
      </c>
      <c r="G249" s="181">
        <v>0</v>
      </c>
      <c r="H249" s="181">
        <v>0</v>
      </c>
      <c r="I249" s="181">
        <v>0</v>
      </c>
      <c r="J249" s="181">
        <v>2</v>
      </c>
      <c r="K249" s="181">
        <v>8</v>
      </c>
      <c r="L249" s="181">
        <v>0</v>
      </c>
      <c r="M249" s="181">
        <v>0</v>
      </c>
      <c r="N249" s="181">
        <v>0</v>
      </c>
      <c r="O249" s="181">
        <v>0</v>
      </c>
      <c r="P249" s="181">
        <v>0</v>
      </c>
      <c r="Q249" s="181">
        <v>0</v>
      </c>
      <c r="R249" s="181">
        <v>0</v>
      </c>
      <c r="S249" s="181">
        <v>0</v>
      </c>
      <c r="T249" s="181">
        <v>0</v>
      </c>
      <c r="U249" s="181">
        <v>0</v>
      </c>
      <c r="V249" s="181">
        <v>0</v>
      </c>
      <c r="W249" s="181">
        <v>0</v>
      </c>
      <c r="X249" s="181">
        <v>0</v>
      </c>
      <c r="Y249" s="181">
        <v>0</v>
      </c>
    </row>
    <row r="250" spans="1:25">
      <c r="A250" s="180" t="s">
        <v>1183</v>
      </c>
      <c r="B250" s="180" t="s">
        <v>1184</v>
      </c>
      <c r="C250" s="180" t="s">
        <v>1185</v>
      </c>
      <c r="D250" s="181">
        <v>10</v>
      </c>
      <c r="E250" s="181">
        <v>3</v>
      </c>
      <c r="F250" s="181">
        <v>1</v>
      </c>
      <c r="G250" s="181">
        <v>0</v>
      </c>
      <c r="H250" s="181">
        <v>0</v>
      </c>
      <c r="I250" s="181">
        <v>0</v>
      </c>
      <c r="J250" s="181">
        <v>2</v>
      </c>
      <c r="K250" s="181">
        <v>8</v>
      </c>
      <c r="L250" s="181">
        <v>0</v>
      </c>
      <c r="M250" s="181">
        <v>0</v>
      </c>
      <c r="N250" s="181">
        <v>0</v>
      </c>
      <c r="O250" s="181">
        <v>0</v>
      </c>
      <c r="P250" s="181">
        <v>0</v>
      </c>
      <c r="Q250" s="181">
        <v>0</v>
      </c>
      <c r="R250" s="181">
        <v>0</v>
      </c>
      <c r="S250" s="181">
        <v>0</v>
      </c>
      <c r="T250" s="181">
        <v>0</v>
      </c>
      <c r="U250" s="181">
        <v>0</v>
      </c>
      <c r="V250" s="181">
        <v>0</v>
      </c>
      <c r="W250" s="181">
        <v>0</v>
      </c>
      <c r="X250" s="181">
        <v>0</v>
      </c>
      <c r="Y250" s="181">
        <v>0</v>
      </c>
    </row>
    <row r="251" spans="1:25">
      <c r="A251" s="180" t="s">
        <v>1186</v>
      </c>
      <c r="B251" s="180" t="s">
        <v>1187</v>
      </c>
      <c r="C251" s="180" t="s">
        <v>1188</v>
      </c>
      <c r="D251" s="181">
        <v>20</v>
      </c>
      <c r="E251" s="181">
        <v>0</v>
      </c>
      <c r="F251" s="181">
        <v>40</v>
      </c>
      <c r="G251" s="181">
        <v>0</v>
      </c>
      <c r="H251" s="181">
        <v>0</v>
      </c>
      <c r="I251" s="181">
        <v>0</v>
      </c>
      <c r="J251" s="181">
        <v>0</v>
      </c>
      <c r="K251" s="181">
        <v>0</v>
      </c>
      <c r="L251" s="181">
        <v>0</v>
      </c>
      <c r="M251" s="181">
        <v>0</v>
      </c>
      <c r="N251" s="181">
        <v>0</v>
      </c>
      <c r="O251" s="181">
        <v>0</v>
      </c>
      <c r="P251" s="181">
        <v>0</v>
      </c>
      <c r="Q251" s="181">
        <v>0</v>
      </c>
      <c r="R251" s="181">
        <v>0</v>
      </c>
      <c r="S251" s="181">
        <v>0</v>
      </c>
      <c r="T251" s="181">
        <v>0</v>
      </c>
      <c r="U251" s="181">
        <v>0</v>
      </c>
      <c r="V251" s="181">
        <v>0</v>
      </c>
      <c r="W251" s="181">
        <v>0</v>
      </c>
      <c r="X251" s="181">
        <v>0</v>
      </c>
      <c r="Y251" s="181">
        <v>0</v>
      </c>
    </row>
    <row r="252" spans="1:25">
      <c r="A252" s="180" t="s">
        <v>1189</v>
      </c>
      <c r="B252" s="180" t="s">
        <v>1190</v>
      </c>
      <c r="C252" s="180" t="s">
        <v>1191</v>
      </c>
      <c r="D252" s="181">
        <v>5</v>
      </c>
      <c r="E252" s="181">
        <v>0</v>
      </c>
      <c r="F252" s="181">
        <v>6</v>
      </c>
      <c r="G252" s="181">
        <v>0</v>
      </c>
      <c r="H252" s="181">
        <v>0</v>
      </c>
      <c r="I252" s="181">
        <v>0</v>
      </c>
      <c r="J252" s="181">
        <v>0</v>
      </c>
      <c r="K252" s="181">
        <v>1</v>
      </c>
      <c r="L252" s="181">
        <v>1</v>
      </c>
      <c r="M252" s="181">
        <v>3</v>
      </c>
      <c r="N252" s="181">
        <v>0</v>
      </c>
      <c r="O252" s="181">
        <v>0</v>
      </c>
      <c r="P252" s="181">
        <v>0</v>
      </c>
      <c r="Q252" s="181">
        <v>0</v>
      </c>
      <c r="R252" s="181">
        <v>0</v>
      </c>
      <c r="S252" s="181">
        <v>0</v>
      </c>
      <c r="T252" s="181">
        <v>0</v>
      </c>
      <c r="U252" s="181">
        <v>0</v>
      </c>
      <c r="V252" s="181">
        <v>0</v>
      </c>
      <c r="W252" s="181">
        <v>0</v>
      </c>
      <c r="X252" s="181">
        <v>0</v>
      </c>
      <c r="Y252" s="181">
        <v>0</v>
      </c>
    </row>
    <row r="253" spans="1:25">
      <c r="A253" s="180" t="s">
        <v>1192</v>
      </c>
      <c r="B253" s="180" t="s">
        <v>1193</v>
      </c>
      <c r="C253" s="180" t="s">
        <v>1368</v>
      </c>
      <c r="D253" s="181">
        <v>5</v>
      </c>
      <c r="E253" s="181">
        <v>0</v>
      </c>
      <c r="F253" s="181">
        <v>0</v>
      </c>
      <c r="G253" s="181">
        <v>0</v>
      </c>
      <c r="H253" s="181">
        <v>0</v>
      </c>
      <c r="I253" s="181">
        <v>0</v>
      </c>
      <c r="J253" s="181">
        <v>0</v>
      </c>
      <c r="K253" s="181">
        <v>0</v>
      </c>
      <c r="L253" s="181">
        <v>0</v>
      </c>
      <c r="M253" s="181">
        <v>0</v>
      </c>
      <c r="N253" s="181">
        <v>0</v>
      </c>
      <c r="O253" s="181">
        <v>0</v>
      </c>
      <c r="P253" s="181">
        <v>0</v>
      </c>
      <c r="Q253" s="181">
        <v>0</v>
      </c>
      <c r="R253" s="181">
        <v>0</v>
      </c>
      <c r="S253" s="181">
        <v>0</v>
      </c>
      <c r="T253" s="181">
        <v>0</v>
      </c>
      <c r="U253" s="181">
        <v>0</v>
      </c>
      <c r="V253" s="181">
        <v>0</v>
      </c>
      <c r="W253" s="181">
        <v>0</v>
      </c>
      <c r="X253" s="181">
        <v>0</v>
      </c>
      <c r="Y253" s="181">
        <v>0</v>
      </c>
    </row>
    <row r="254" spans="1:25">
      <c r="A254" s="180" t="s">
        <v>1194</v>
      </c>
      <c r="B254" s="180" t="s">
        <v>1195</v>
      </c>
      <c r="C254" s="180" t="s">
        <v>1196</v>
      </c>
      <c r="D254" s="181">
        <v>5</v>
      </c>
      <c r="E254" s="181">
        <v>0</v>
      </c>
      <c r="F254" s="181">
        <v>16</v>
      </c>
      <c r="G254" s="181">
        <v>0</v>
      </c>
      <c r="H254" s="181">
        <v>0</v>
      </c>
      <c r="I254" s="181">
        <v>0</v>
      </c>
      <c r="J254" s="181">
        <v>0</v>
      </c>
      <c r="K254" s="181">
        <v>0</v>
      </c>
      <c r="L254" s="181">
        <v>5</v>
      </c>
      <c r="M254" s="181">
        <v>0</v>
      </c>
      <c r="N254" s="181">
        <v>0</v>
      </c>
      <c r="O254" s="181">
        <v>0</v>
      </c>
      <c r="P254" s="181">
        <v>0</v>
      </c>
      <c r="Q254" s="181">
        <v>0</v>
      </c>
      <c r="R254" s="181">
        <v>0</v>
      </c>
      <c r="S254" s="181">
        <v>0</v>
      </c>
      <c r="T254" s="181">
        <v>0</v>
      </c>
      <c r="U254" s="181">
        <v>0</v>
      </c>
      <c r="V254" s="181">
        <v>0</v>
      </c>
      <c r="W254" s="181">
        <v>0</v>
      </c>
      <c r="X254" s="181">
        <v>0</v>
      </c>
      <c r="Y254" s="181">
        <v>0</v>
      </c>
    </row>
    <row r="255" spans="1:25">
      <c r="A255" s="180" t="s">
        <v>1197</v>
      </c>
      <c r="B255" s="180" t="s">
        <v>1198</v>
      </c>
      <c r="C255" s="180" t="s">
        <v>1199</v>
      </c>
      <c r="D255" s="181">
        <v>15</v>
      </c>
      <c r="E255" s="181">
        <v>0</v>
      </c>
      <c r="F255" s="181">
        <v>0</v>
      </c>
      <c r="G255" s="181">
        <v>0</v>
      </c>
      <c r="H255" s="181">
        <v>0</v>
      </c>
      <c r="I255" s="181">
        <v>0</v>
      </c>
      <c r="J255" s="181">
        <v>12</v>
      </c>
      <c r="K255" s="181">
        <v>3</v>
      </c>
      <c r="L255" s="181">
        <v>0</v>
      </c>
      <c r="M255" s="181">
        <v>0</v>
      </c>
      <c r="N255" s="181">
        <v>0</v>
      </c>
      <c r="O255" s="181">
        <v>0</v>
      </c>
      <c r="P255" s="181">
        <v>0</v>
      </c>
      <c r="Q255" s="181">
        <v>0</v>
      </c>
      <c r="R255" s="181">
        <v>0</v>
      </c>
      <c r="S255" s="181">
        <v>0</v>
      </c>
      <c r="T255" s="181">
        <v>0</v>
      </c>
      <c r="U255" s="181">
        <v>0</v>
      </c>
      <c r="V255" s="181">
        <v>0</v>
      </c>
      <c r="W255" s="181">
        <v>0</v>
      </c>
      <c r="X255" s="181">
        <v>0</v>
      </c>
      <c r="Y255" s="181">
        <v>0</v>
      </c>
    </row>
    <row r="256" spans="1:25">
      <c r="A256" s="180" t="s">
        <v>1200</v>
      </c>
      <c r="B256" s="180" t="s">
        <v>1201</v>
      </c>
      <c r="C256" s="180" t="s">
        <v>1202</v>
      </c>
      <c r="D256" s="181">
        <v>10</v>
      </c>
      <c r="E256" s="181">
        <v>0</v>
      </c>
      <c r="F256" s="181">
        <v>60</v>
      </c>
      <c r="G256" s="181">
        <v>0</v>
      </c>
      <c r="H256" s="181">
        <v>0</v>
      </c>
      <c r="I256" s="181">
        <v>0</v>
      </c>
      <c r="J256" s="181">
        <v>0</v>
      </c>
      <c r="K256" s="181">
        <v>0</v>
      </c>
      <c r="L256" s="181">
        <v>10</v>
      </c>
      <c r="M256" s="181">
        <v>0</v>
      </c>
      <c r="N256" s="181">
        <v>0</v>
      </c>
      <c r="O256" s="181">
        <v>0</v>
      </c>
      <c r="P256" s="181">
        <v>0</v>
      </c>
      <c r="Q256" s="181">
        <v>0</v>
      </c>
      <c r="R256" s="181">
        <v>0</v>
      </c>
      <c r="S256" s="181">
        <v>0</v>
      </c>
      <c r="T256" s="181">
        <v>0</v>
      </c>
      <c r="U256" s="181">
        <v>0</v>
      </c>
      <c r="V256" s="181">
        <v>0</v>
      </c>
      <c r="W256" s="181">
        <v>0</v>
      </c>
      <c r="X256" s="181">
        <v>0</v>
      </c>
      <c r="Y256" s="181">
        <v>0</v>
      </c>
    </row>
    <row r="257" spans="1:25">
      <c r="A257" s="180" t="s">
        <v>1203</v>
      </c>
      <c r="B257" s="180" t="s">
        <v>1204</v>
      </c>
      <c r="C257" s="180" t="s">
        <v>1205</v>
      </c>
      <c r="D257" s="181">
        <v>5</v>
      </c>
      <c r="E257" s="181">
        <v>0</v>
      </c>
      <c r="F257" s="181">
        <v>5</v>
      </c>
      <c r="G257" s="181">
        <v>0</v>
      </c>
      <c r="H257" s="181">
        <v>0</v>
      </c>
      <c r="I257" s="181">
        <v>0</v>
      </c>
      <c r="J257" s="181">
        <v>0</v>
      </c>
      <c r="K257" s="181">
        <v>1</v>
      </c>
      <c r="L257" s="181">
        <v>3</v>
      </c>
      <c r="M257" s="181">
        <v>1</v>
      </c>
      <c r="N257" s="181">
        <v>0</v>
      </c>
      <c r="O257" s="181">
        <v>0</v>
      </c>
      <c r="P257" s="181">
        <v>0</v>
      </c>
      <c r="Q257" s="181">
        <v>0</v>
      </c>
      <c r="R257" s="181">
        <v>0</v>
      </c>
      <c r="S257" s="181">
        <v>0</v>
      </c>
      <c r="T257" s="181">
        <v>0</v>
      </c>
      <c r="U257" s="181">
        <v>0</v>
      </c>
      <c r="V257" s="181">
        <v>0</v>
      </c>
      <c r="W257" s="181">
        <v>0</v>
      </c>
      <c r="X257" s="181">
        <v>0</v>
      </c>
      <c r="Y257" s="181">
        <v>0</v>
      </c>
    </row>
    <row r="258" spans="1:25">
      <c r="A258" s="180" t="s">
        <v>1206</v>
      </c>
      <c r="B258" s="180" t="s">
        <v>1207</v>
      </c>
      <c r="C258" s="180" t="s">
        <v>1208</v>
      </c>
      <c r="D258" s="181">
        <v>5</v>
      </c>
      <c r="E258" s="181">
        <v>1</v>
      </c>
      <c r="F258" s="181">
        <v>4</v>
      </c>
      <c r="G258" s="181">
        <v>0</v>
      </c>
      <c r="H258" s="181">
        <v>0</v>
      </c>
      <c r="I258" s="181">
        <v>0</v>
      </c>
      <c r="J258" s="181">
        <v>0</v>
      </c>
      <c r="K258" s="181">
        <v>0</v>
      </c>
      <c r="L258" s="181">
        <v>5</v>
      </c>
      <c r="M258" s="181">
        <v>0</v>
      </c>
      <c r="N258" s="181">
        <v>0</v>
      </c>
      <c r="O258" s="181">
        <v>0</v>
      </c>
      <c r="P258" s="181">
        <v>0</v>
      </c>
      <c r="Q258" s="181">
        <v>0</v>
      </c>
      <c r="R258" s="181">
        <v>0</v>
      </c>
      <c r="S258" s="181">
        <v>0</v>
      </c>
      <c r="T258" s="181">
        <v>0</v>
      </c>
      <c r="U258" s="181">
        <v>0</v>
      </c>
      <c r="V258" s="181">
        <v>0</v>
      </c>
      <c r="W258" s="181">
        <v>0</v>
      </c>
      <c r="X258" s="181">
        <v>0</v>
      </c>
      <c r="Y258" s="181">
        <v>0</v>
      </c>
    </row>
    <row r="259" spans="1:25">
      <c r="A259" s="180" t="s">
        <v>1209</v>
      </c>
      <c r="B259" s="180" t="s">
        <v>1210</v>
      </c>
      <c r="C259" s="180" t="s">
        <v>1211</v>
      </c>
      <c r="D259" s="181">
        <v>10</v>
      </c>
      <c r="E259" s="181">
        <v>4</v>
      </c>
      <c r="F259" s="181">
        <v>6</v>
      </c>
      <c r="G259" s="181">
        <v>0</v>
      </c>
      <c r="H259" s="181">
        <v>0</v>
      </c>
      <c r="I259" s="181">
        <v>0</v>
      </c>
      <c r="J259" s="181">
        <v>0</v>
      </c>
      <c r="K259" s="181">
        <v>2</v>
      </c>
      <c r="L259" s="181">
        <v>8</v>
      </c>
      <c r="M259" s="181">
        <v>0</v>
      </c>
      <c r="N259" s="181">
        <v>0</v>
      </c>
      <c r="O259" s="181">
        <v>0</v>
      </c>
      <c r="P259" s="181">
        <v>0</v>
      </c>
      <c r="Q259" s="181">
        <v>0</v>
      </c>
      <c r="R259" s="181">
        <v>0</v>
      </c>
      <c r="S259" s="181">
        <v>0</v>
      </c>
      <c r="T259" s="181">
        <v>0</v>
      </c>
      <c r="U259" s="181">
        <v>0</v>
      </c>
      <c r="V259" s="181">
        <v>0</v>
      </c>
      <c r="W259" s="181">
        <v>0</v>
      </c>
      <c r="X259" s="181">
        <v>0</v>
      </c>
      <c r="Y259" s="181">
        <v>0</v>
      </c>
    </row>
    <row r="260" spans="1:25">
      <c r="A260" s="180" t="s">
        <v>1212</v>
      </c>
      <c r="B260" s="180" t="s">
        <v>1213</v>
      </c>
      <c r="C260" s="180" t="s">
        <v>1214</v>
      </c>
      <c r="D260" s="181">
        <v>1</v>
      </c>
      <c r="E260" s="181">
        <v>4</v>
      </c>
      <c r="F260" s="181">
        <v>0</v>
      </c>
      <c r="G260" s="181">
        <v>0</v>
      </c>
      <c r="H260" s="181">
        <v>0</v>
      </c>
      <c r="I260" s="181">
        <v>0</v>
      </c>
      <c r="J260" s="181">
        <v>0</v>
      </c>
      <c r="K260" s="181">
        <v>1</v>
      </c>
      <c r="L260" s="181">
        <v>0</v>
      </c>
      <c r="M260" s="181">
        <v>0</v>
      </c>
      <c r="N260" s="181">
        <v>0</v>
      </c>
      <c r="O260" s="181">
        <v>0</v>
      </c>
      <c r="P260" s="181">
        <v>0</v>
      </c>
      <c r="Q260" s="181">
        <v>0</v>
      </c>
      <c r="R260" s="181">
        <v>0</v>
      </c>
      <c r="S260" s="181">
        <v>0</v>
      </c>
      <c r="T260" s="181">
        <v>0</v>
      </c>
      <c r="U260" s="181">
        <v>0</v>
      </c>
      <c r="V260" s="181">
        <v>0</v>
      </c>
      <c r="W260" s="181">
        <v>0</v>
      </c>
      <c r="X260" s="181">
        <v>0</v>
      </c>
      <c r="Y260" s="181">
        <v>0</v>
      </c>
    </row>
    <row r="261" spans="1:25">
      <c r="A261" s="180" t="s">
        <v>1215</v>
      </c>
      <c r="B261" s="180" t="s">
        <v>1216</v>
      </c>
      <c r="C261" s="180" t="s">
        <v>1217</v>
      </c>
      <c r="D261" s="181">
        <v>1</v>
      </c>
      <c r="E261" s="181">
        <v>0</v>
      </c>
      <c r="F261" s="181">
        <v>3</v>
      </c>
      <c r="G261" s="181">
        <v>0</v>
      </c>
      <c r="H261" s="181">
        <v>0</v>
      </c>
      <c r="I261" s="181">
        <v>0</v>
      </c>
      <c r="J261" s="181">
        <v>0</v>
      </c>
      <c r="K261" s="181">
        <v>0</v>
      </c>
      <c r="L261" s="181">
        <v>0</v>
      </c>
      <c r="M261" s="181">
        <v>0</v>
      </c>
      <c r="N261" s="181">
        <v>0</v>
      </c>
      <c r="O261" s="181">
        <v>0</v>
      </c>
      <c r="P261" s="181">
        <v>0</v>
      </c>
      <c r="Q261" s="181">
        <v>0</v>
      </c>
      <c r="R261" s="181">
        <v>0</v>
      </c>
      <c r="S261" s="181">
        <v>0</v>
      </c>
      <c r="T261" s="181">
        <v>0</v>
      </c>
      <c r="U261" s="181">
        <v>1</v>
      </c>
      <c r="V261" s="181">
        <v>0</v>
      </c>
      <c r="W261" s="181">
        <v>0</v>
      </c>
      <c r="X261" s="181">
        <v>0</v>
      </c>
      <c r="Y261" s="181">
        <v>0</v>
      </c>
    </row>
    <row r="262" spans="1:25">
      <c r="A262" s="180" t="s">
        <v>1218</v>
      </c>
      <c r="B262" s="180" t="s">
        <v>1219</v>
      </c>
      <c r="C262" s="180" t="s">
        <v>1220</v>
      </c>
      <c r="D262" s="181">
        <v>1</v>
      </c>
      <c r="E262" s="181">
        <v>0</v>
      </c>
      <c r="F262" s="181">
        <v>3</v>
      </c>
      <c r="G262" s="181">
        <v>0</v>
      </c>
      <c r="H262" s="181">
        <v>0</v>
      </c>
      <c r="I262" s="181">
        <v>0</v>
      </c>
      <c r="J262" s="181">
        <v>0</v>
      </c>
      <c r="K262" s="181">
        <v>0</v>
      </c>
      <c r="L262" s="181">
        <v>0</v>
      </c>
      <c r="M262" s="181">
        <v>0</v>
      </c>
      <c r="N262" s="181">
        <v>0</v>
      </c>
      <c r="O262" s="181">
        <v>0</v>
      </c>
      <c r="P262" s="181">
        <v>0</v>
      </c>
      <c r="Q262" s="181">
        <v>0</v>
      </c>
      <c r="R262" s="181">
        <v>1</v>
      </c>
      <c r="S262" s="181">
        <v>0</v>
      </c>
      <c r="T262" s="181">
        <v>0</v>
      </c>
      <c r="U262" s="181">
        <v>0</v>
      </c>
      <c r="V262" s="181">
        <v>0</v>
      </c>
      <c r="W262" s="181">
        <v>0</v>
      </c>
      <c r="X262" s="181">
        <v>0</v>
      </c>
      <c r="Y262" s="181">
        <v>0</v>
      </c>
    </row>
    <row r="263" spans="1:25">
      <c r="A263" s="180" t="s">
        <v>1221</v>
      </c>
      <c r="B263" s="180" t="s">
        <v>1222</v>
      </c>
      <c r="C263" s="180" t="s">
        <v>1223</v>
      </c>
      <c r="D263" s="181">
        <v>1</v>
      </c>
      <c r="E263" s="181">
        <v>0</v>
      </c>
      <c r="F263" s="181">
        <v>3</v>
      </c>
      <c r="G263" s="181">
        <v>0</v>
      </c>
      <c r="H263" s="181">
        <v>0</v>
      </c>
      <c r="I263" s="181">
        <v>0</v>
      </c>
      <c r="J263" s="181">
        <v>0</v>
      </c>
      <c r="K263" s="181">
        <v>0</v>
      </c>
      <c r="L263" s="181">
        <v>0</v>
      </c>
      <c r="M263" s="181">
        <v>0</v>
      </c>
      <c r="N263" s="181">
        <v>0</v>
      </c>
      <c r="O263" s="181">
        <v>0</v>
      </c>
      <c r="P263" s="181">
        <v>0</v>
      </c>
      <c r="Q263" s="181">
        <v>0</v>
      </c>
      <c r="R263" s="181">
        <v>1</v>
      </c>
      <c r="S263" s="181">
        <v>0</v>
      </c>
      <c r="T263" s="181">
        <v>0</v>
      </c>
      <c r="U263" s="181">
        <v>0</v>
      </c>
      <c r="V263" s="181">
        <v>0</v>
      </c>
      <c r="W263" s="181">
        <v>0</v>
      </c>
      <c r="X263" s="181">
        <v>0</v>
      </c>
      <c r="Y263" s="181">
        <v>0</v>
      </c>
    </row>
    <row r="264" spans="1:25">
      <c r="A264" s="180" t="s">
        <v>1224</v>
      </c>
      <c r="B264" s="180" t="s">
        <v>1225</v>
      </c>
      <c r="C264" s="180" t="s">
        <v>1226</v>
      </c>
      <c r="D264" s="181">
        <v>2</v>
      </c>
      <c r="E264" s="181">
        <v>0</v>
      </c>
      <c r="F264" s="181">
        <v>5</v>
      </c>
      <c r="G264" s="181">
        <v>0</v>
      </c>
      <c r="H264" s="181">
        <v>0</v>
      </c>
      <c r="I264" s="181">
        <v>0</v>
      </c>
      <c r="J264" s="181">
        <v>0</v>
      </c>
      <c r="K264" s="181">
        <v>0</v>
      </c>
      <c r="L264" s="181">
        <v>0</v>
      </c>
      <c r="M264" s="181">
        <v>0</v>
      </c>
      <c r="N264" s="181">
        <v>0</v>
      </c>
      <c r="O264" s="181">
        <v>0</v>
      </c>
      <c r="P264" s="181">
        <v>2</v>
      </c>
      <c r="Q264" s="181">
        <v>0</v>
      </c>
      <c r="R264" s="181">
        <v>0</v>
      </c>
      <c r="S264" s="181">
        <v>0</v>
      </c>
      <c r="T264" s="181">
        <v>0</v>
      </c>
      <c r="U264" s="181">
        <v>0</v>
      </c>
      <c r="V264" s="181">
        <v>0</v>
      </c>
      <c r="W264" s="181">
        <v>0</v>
      </c>
      <c r="X264" s="181">
        <v>0</v>
      </c>
      <c r="Y264" s="181">
        <v>0</v>
      </c>
    </row>
    <row r="265" spans="1:25">
      <c r="A265" s="180" t="s">
        <v>1227</v>
      </c>
      <c r="B265" s="180" t="s">
        <v>1228</v>
      </c>
      <c r="C265" s="180" t="s">
        <v>1229</v>
      </c>
      <c r="D265" s="181">
        <v>2</v>
      </c>
      <c r="E265" s="181">
        <v>0</v>
      </c>
      <c r="F265" s="181">
        <v>6</v>
      </c>
      <c r="G265" s="181">
        <v>0</v>
      </c>
      <c r="H265" s="181">
        <v>0</v>
      </c>
      <c r="I265" s="181">
        <v>0</v>
      </c>
      <c r="J265" s="181">
        <v>0</v>
      </c>
      <c r="K265" s="181">
        <v>0</v>
      </c>
      <c r="L265" s="181">
        <v>0</v>
      </c>
      <c r="M265" s="181">
        <v>0</v>
      </c>
      <c r="N265" s="181">
        <v>0</v>
      </c>
      <c r="O265" s="181">
        <v>0</v>
      </c>
      <c r="P265" s="181">
        <v>0</v>
      </c>
      <c r="Q265" s="181">
        <v>0</v>
      </c>
      <c r="R265" s="181">
        <v>0</v>
      </c>
      <c r="S265" s="181">
        <v>0</v>
      </c>
      <c r="T265" s="181">
        <v>2</v>
      </c>
      <c r="U265" s="181">
        <v>0</v>
      </c>
      <c r="V265" s="181">
        <v>0</v>
      </c>
      <c r="W265" s="181">
        <v>0</v>
      </c>
      <c r="X265" s="181">
        <v>0</v>
      </c>
      <c r="Y265" s="181">
        <v>0</v>
      </c>
    </row>
    <row r="266" spans="1:25">
      <c r="A266" s="180" t="s">
        <v>1230</v>
      </c>
      <c r="B266" s="180" t="s">
        <v>1231</v>
      </c>
      <c r="C266" s="180" t="s">
        <v>1232</v>
      </c>
      <c r="D266" s="181">
        <v>10</v>
      </c>
      <c r="E266" s="181">
        <v>0</v>
      </c>
      <c r="F266" s="181">
        <v>10</v>
      </c>
      <c r="G266" s="181">
        <v>0</v>
      </c>
      <c r="H266" s="181">
        <v>0</v>
      </c>
      <c r="I266" s="181">
        <v>0</v>
      </c>
      <c r="J266" s="181">
        <v>0</v>
      </c>
      <c r="K266" s="181">
        <v>0</v>
      </c>
      <c r="L266" s="181">
        <v>2</v>
      </c>
      <c r="M266" s="181">
        <v>8</v>
      </c>
      <c r="N266" s="181">
        <v>0</v>
      </c>
      <c r="O266" s="181">
        <v>0</v>
      </c>
      <c r="P266" s="181">
        <v>0</v>
      </c>
      <c r="Q266" s="181">
        <v>0</v>
      </c>
      <c r="R266" s="181">
        <v>0</v>
      </c>
      <c r="S266" s="181">
        <v>0</v>
      </c>
      <c r="T266" s="181">
        <v>0</v>
      </c>
      <c r="U266" s="181">
        <v>0</v>
      </c>
      <c r="V266" s="181">
        <v>0</v>
      </c>
      <c r="W266" s="181">
        <v>0</v>
      </c>
      <c r="X266" s="181">
        <v>0</v>
      </c>
      <c r="Y266" s="181">
        <v>0</v>
      </c>
    </row>
    <row r="267" spans="1:25">
      <c r="A267" s="180" t="s">
        <v>1233</v>
      </c>
      <c r="B267" s="180" t="s">
        <v>1234</v>
      </c>
      <c r="C267" s="180" t="s">
        <v>1235</v>
      </c>
      <c r="D267" s="181">
        <v>5</v>
      </c>
      <c r="E267" s="181">
        <v>0</v>
      </c>
      <c r="F267" s="181">
        <v>10</v>
      </c>
      <c r="G267" s="181">
        <v>0</v>
      </c>
      <c r="H267" s="181">
        <v>0</v>
      </c>
      <c r="I267" s="181">
        <v>0</v>
      </c>
      <c r="J267" s="181">
        <v>0</v>
      </c>
      <c r="K267" s="181">
        <v>0</v>
      </c>
      <c r="L267" s="181">
        <v>0</v>
      </c>
      <c r="M267" s="181">
        <v>4</v>
      </c>
      <c r="N267" s="181">
        <v>1</v>
      </c>
      <c r="O267" s="181">
        <v>0</v>
      </c>
      <c r="P267" s="181">
        <v>0</v>
      </c>
      <c r="Q267" s="181">
        <v>0</v>
      </c>
      <c r="R267" s="181">
        <v>0</v>
      </c>
      <c r="S267" s="181">
        <v>0</v>
      </c>
      <c r="T267" s="181">
        <v>0</v>
      </c>
      <c r="U267" s="181">
        <v>0</v>
      </c>
      <c r="V267" s="181">
        <v>0</v>
      </c>
      <c r="W267" s="181">
        <v>0</v>
      </c>
      <c r="X267" s="181">
        <v>0</v>
      </c>
      <c r="Y267" s="181">
        <v>0</v>
      </c>
    </row>
    <row r="268" spans="1:25">
      <c r="A268" s="180" t="s">
        <v>1236</v>
      </c>
      <c r="B268" s="180" t="s">
        <v>1237</v>
      </c>
      <c r="C268" s="180" t="s">
        <v>1238</v>
      </c>
      <c r="D268" s="181">
        <v>1</v>
      </c>
      <c r="E268" s="181">
        <v>0</v>
      </c>
      <c r="F268" s="181">
        <v>3</v>
      </c>
      <c r="G268" s="181">
        <v>0</v>
      </c>
      <c r="H268" s="181">
        <v>0</v>
      </c>
      <c r="I268" s="181">
        <v>0</v>
      </c>
      <c r="J268" s="181">
        <v>0</v>
      </c>
      <c r="K268" s="181">
        <v>0</v>
      </c>
      <c r="L268" s="181">
        <v>0</v>
      </c>
      <c r="M268" s="181">
        <v>0</v>
      </c>
      <c r="N268" s="181">
        <v>1</v>
      </c>
      <c r="O268" s="181">
        <v>0</v>
      </c>
      <c r="P268" s="181">
        <v>0</v>
      </c>
      <c r="Q268" s="181">
        <v>0</v>
      </c>
      <c r="R268" s="181">
        <v>0</v>
      </c>
      <c r="S268" s="181">
        <v>0</v>
      </c>
      <c r="T268" s="181">
        <v>0</v>
      </c>
      <c r="U268" s="181">
        <v>0</v>
      </c>
      <c r="V268" s="181">
        <v>0</v>
      </c>
      <c r="W268" s="181">
        <v>0</v>
      </c>
      <c r="X268" s="181">
        <v>0</v>
      </c>
      <c r="Y268" s="181">
        <v>0</v>
      </c>
    </row>
    <row r="269" spans="1:25">
      <c r="A269" s="180" t="s">
        <v>1239</v>
      </c>
      <c r="B269" s="180" t="s">
        <v>1240</v>
      </c>
      <c r="C269" s="180" t="s">
        <v>1241</v>
      </c>
      <c r="D269" s="181">
        <v>1</v>
      </c>
      <c r="E269" s="181">
        <v>0</v>
      </c>
      <c r="F269" s="181">
        <v>4</v>
      </c>
      <c r="G269" s="181">
        <v>0</v>
      </c>
      <c r="H269" s="181">
        <v>0</v>
      </c>
      <c r="I269" s="181">
        <v>0</v>
      </c>
      <c r="J269" s="181">
        <v>0</v>
      </c>
      <c r="K269" s="181">
        <v>0</v>
      </c>
      <c r="L269" s="181">
        <v>0</v>
      </c>
      <c r="M269" s="181">
        <v>0</v>
      </c>
      <c r="N269" s="181">
        <v>0</v>
      </c>
      <c r="O269" s="181">
        <v>0</v>
      </c>
      <c r="P269" s="181">
        <v>1</v>
      </c>
      <c r="Q269" s="181">
        <v>0</v>
      </c>
      <c r="R269" s="181">
        <v>0</v>
      </c>
      <c r="S269" s="181">
        <v>0</v>
      </c>
      <c r="T269" s="181">
        <v>0</v>
      </c>
      <c r="U269" s="181">
        <v>0</v>
      </c>
      <c r="V269" s="181">
        <v>0</v>
      </c>
      <c r="W269" s="181">
        <v>0</v>
      </c>
      <c r="X269" s="181">
        <v>0</v>
      </c>
      <c r="Y269" s="181">
        <v>0</v>
      </c>
    </row>
    <row r="270" spans="1:25">
      <c r="A270" s="180" t="s">
        <v>1242</v>
      </c>
      <c r="B270" s="180" t="s">
        <v>1243</v>
      </c>
      <c r="C270" s="180" t="s">
        <v>1365</v>
      </c>
      <c r="D270" s="181">
        <v>5</v>
      </c>
      <c r="E270" s="181">
        <v>0</v>
      </c>
      <c r="F270" s="181">
        <v>15</v>
      </c>
      <c r="G270" s="181">
        <v>0</v>
      </c>
      <c r="H270" s="181">
        <v>0</v>
      </c>
      <c r="I270" s="181">
        <v>0</v>
      </c>
      <c r="J270" s="181">
        <v>0</v>
      </c>
      <c r="K270" s="181">
        <v>0</v>
      </c>
      <c r="L270" s="181">
        <v>0</v>
      </c>
      <c r="M270" s="181">
        <v>0</v>
      </c>
      <c r="N270" s="181">
        <v>2</v>
      </c>
      <c r="O270" s="181">
        <v>3</v>
      </c>
      <c r="P270" s="181">
        <v>0</v>
      </c>
      <c r="Q270" s="181">
        <v>0</v>
      </c>
      <c r="R270" s="181">
        <v>0</v>
      </c>
      <c r="S270" s="181">
        <v>0</v>
      </c>
      <c r="T270" s="181">
        <v>0</v>
      </c>
      <c r="U270" s="181">
        <v>0</v>
      </c>
      <c r="V270" s="181">
        <v>0</v>
      </c>
      <c r="W270" s="181">
        <v>0</v>
      </c>
      <c r="X270" s="181">
        <v>0</v>
      </c>
      <c r="Y270" s="181">
        <v>0</v>
      </c>
    </row>
    <row r="271" spans="1:25">
      <c r="A271" s="180" t="s">
        <v>1244</v>
      </c>
      <c r="B271" s="180" t="s">
        <v>1245</v>
      </c>
      <c r="C271" s="180" t="s">
        <v>1362</v>
      </c>
      <c r="D271" s="181">
        <v>5</v>
      </c>
      <c r="E271" s="181">
        <v>0</v>
      </c>
      <c r="F271" s="181">
        <v>10</v>
      </c>
      <c r="G271" s="181">
        <v>0</v>
      </c>
      <c r="H271" s="181">
        <v>0</v>
      </c>
      <c r="I271" s="181">
        <v>0</v>
      </c>
      <c r="J271" s="181">
        <v>0</v>
      </c>
      <c r="K271" s="181">
        <v>0</v>
      </c>
      <c r="L271" s="181">
        <v>5</v>
      </c>
      <c r="M271" s="181">
        <v>0</v>
      </c>
      <c r="N271" s="181">
        <v>0</v>
      </c>
      <c r="O271" s="181">
        <v>0</v>
      </c>
      <c r="P271" s="181">
        <v>0</v>
      </c>
      <c r="Q271" s="181">
        <v>0</v>
      </c>
      <c r="R271" s="181">
        <v>0</v>
      </c>
      <c r="S271" s="181">
        <v>0</v>
      </c>
      <c r="T271" s="181">
        <v>0</v>
      </c>
      <c r="U271" s="181">
        <v>0</v>
      </c>
      <c r="V271" s="181">
        <v>0</v>
      </c>
      <c r="W271" s="181">
        <v>0</v>
      </c>
      <c r="X271" s="181">
        <v>0</v>
      </c>
      <c r="Y271" s="181">
        <v>0</v>
      </c>
    </row>
    <row r="272" spans="1:25">
      <c r="A272" s="180" t="s">
        <v>1246</v>
      </c>
      <c r="B272" s="180" t="s">
        <v>1247</v>
      </c>
      <c r="C272" s="180" t="s">
        <v>1248</v>
      </c>
      <c r="D272" s="181">
        <v>2</v>
      </c>
      <c r="E272" s="181">
        <v>0</v>
      </c>
      <c r="F272" s="181">
        <v>6</v>
      </c>
      <c r="G272" s="181">
        <v>0</v>
      </c>
      <c r="H272" s="181">
        <v>0</v>
      </c>
      <c r="I272" s="181">
        <v>0</v>
      </c>
      <c r="J272" s="181">
        <v>0</v>
      </c>
      <c r="K272" s="181">
        <v>0</v>
      </c>
      <c r="L272" s="181">
        <v>0</v>
      </c>
      <c r="M272" s="181">
        <v>0</v>
      </c>
      <c r="N272" s="181">
        <v>0</v>
      </c>
      <c r="O272" s="181">
        <v>0</v>
      </c>
      <c r="P272" s="181">
        <v>2</v>
      </c>
      <c r="Q272" s="181">
        <v>0</v>
      </c>
      <c r="R272" s="181">
        <v>0</v>
      </c>
      <c r="S272" s="181">
        <v>0</v>
      </c>
      <c r="T272" s="181">
        <v>0</v>
      </c>
      <c r="U272" s="181">
        <v>0</v>
      </c>
      <c r="V272" s="181">
        <v>0</v>
      </c>
      <c r="W272" s="181">
        <v>0</v>
      </c>
      <c r="X272" s="181">
        <v>0</v>
      </c>
      <c r="Y272" s="181">
        <v>0</v>
      </c>
    </row>
    <row r="273" spans="1:25">
      <c r="A273" s="180" t="s">
        <v>1249</v>
      </c>
      <c r="B273" s="180" t="s">
        <v>1250</v>
      </c>
      <c r="C273" s="180" t="s">
        <v>1251</v>
      </c>
      <c r="D273" s="181">
        <v>5</v>
      </c>
      <c r="E273" s="181">
        <v>0</v>
      </c>
      <c r="F273" s="181">
        <v>0</v>
      </c>
      <c r="G273" s="181">
        <v>5</v>
      </c>
      <c r="H273" s="181">
        <v>0</v>
      </c>
      <c r="I273" s="181">
        <v>0</v>
      </c>
      <c r="J273" s="181">
        <v>0</v>
      </c>
      <c r="K273" s="181">
        <v>0</v>
      </c>
      <c r="L273" s="181">
        <v>0</v>
      </c>
      <c r="M273" s="181">
        <v>0</v>
      </c>
      <c r="N273" s="181">
        <v>1</v>
      </c>
      <c r="O273" s="181">
        <v>2</v>
      </c>
      <c r="P273" s="181">
        <v>2</v>
      </c>
      <c r="Q273" s="181">
        <v>0</v>
      </c>
      <c r="R273" s="181">
        <v>0</v>
      </c>
      <c r="S273" s="181">
        <v>0</v>
      </c>
      <c r="T273" s="181">
        <v>0</v>
      </c>
      <c r="U273" s="181">
        <v>0</v>
      </c>
      <c r="V273" s="181">
        <v>0</v>
      </c>
      <c r="W273" s="181">
        <v>0</v>
      </c>
      <c r="X273" s="181">
        <v>0</v>
      </c>
      <c r="Y273" s="181">
        <v>0</v>
      </c>
    </row>
    <row r="274" spans="1:25">
      <c r="A274" s="180" t="s">
        <v>1252</v>
      </c>
      <c r="B274" s="180" t="s">
        <v>1253</v>
      </c>
      <c r="C274" s="180" t="s">
        <v>1254</v>
      </c>
      <c r="D274" s="181">
        <v>5</v>
      </c>
      <c r="E274" s="181">
        <v>0</v>
      </c>
      <c r="F274" s="181">
        <v>5</v>
      </c>
      <c r="G274" s="181">
        <v>0</v>
      </c>
      <c r="H274" s="181">
        <v>0</v>
      </c>
      <c r="I274" s="181">
        <v>0</v>
      </c>
      <c r="J274" s="181">
        <v>0</v>
      </c>
      <c r="K274" s="181">
        <v>1</v>
      </c>
      <c r="L274" s="181">
        <v>4</v>
      </c>
      <c r="M274" s="181">
        <v>0</v>
      </c>
      <c r="N274" s="181">
        <v>0</v>
      </c>
      <c r="O274" s="181">
        <v>0</v>
      </c>
      <c r="P274" s="181">
        <v>0</v>
      </c>
      <c r="Q274" s="181">
        <v>0</v>
      </c>
      <c r="R274" s="181">
        <v>0</v>
      </c>
      <c r="S274" s="181">
        <v>0</v>
      </c>
      <c r="T274" s="181">
        <v>0</v>
      </c>
      <c r="U274" s="181">
        <v>0</v>
      </c>
      <c r="V274" s="181">
        <v>0</v>
      </c>
      <c r="W274" s="181">
        <v>0</v>
      </c>
      <c r="X274" s="181">
        <v>0</v>
      </c>
      <c r="Y274" s="181">
        <v>0</v>
      </c>
    </row>
    <row r="275" spans="1:25">
      <c r="A275" s="180" t="s">
        <v>1255</v>
      </c>
      <c r="B275" s="180" t="s">
        <v>1256</v>
      </c>
      <c r="C275" s="180" t="s">
        <v>1257</v>
      </c>
      <c r="D275" s="181">
        <v>10</v>
      </c>
      <c r="E275" s="181">
        <v>3</v>
      </c>
      <c r="F275" s="181">
        <v>7</v>
      </c>
      <c r="G275" s="181">
        <v>0</v>
      </c>
      <c r="H275" s="181">
        <v>0</v>
      </c>
      <c r="I275" s="181">
        <v>0</v>
      </c>
      <c r="J275" s="181">
        <v>3</v>
      </c>
      <c r="K275" s="181">
        <v>6</v>
      </c>
      <c r="L275" s="181">
        <v>1</v>
      </c>
      <c r="M275" s="181">
        <v>0</v>
      </c>
      <c r="N275" s="181">
        <v>0</v>
      </c>
      <c r="O275" s="181">
        <v>0</v>
      </c>
      <c r="P275" s="181">
        <v>0</v>
      </c>
      <c r="Q275" s="181">
        <v>0</v>
      </c>
      <c r="R275" s="181">
        <v>0</v>
      </c>
      <c r="S275" s="181">
        <v>0</v>
      </c>
      <c r="T275" s="181">
        <v>0</v>
      </c>
      <c r="U275" s="181">
        <v>0</v>
      </c>
      <c r="V275" s="181">
        <v>0</v>
      </c>
      <c r="W275" s="181">
        <v>0</v>
      </c>
      <c r="X275" s="181">
        <v>0</v>
      </c>
      <c r="Y275" s="181">
        <v>0</v>
      </c>
    </row>
    <row r="276" spans="1:25">
      <c r="A276" s="180" t="s">
        <v>1258</v>
      </c>
      <c r="B276" s="180" t="s">
        <v>1259</v>
      </c>
      <c r="C276" s="180" t="s">
        <v>1260</v>
      </c>
      <c r="D276" s="181">
        <v>5</v>
      </c>
      <c r="E276" s="181">
        <v>10</v>
      </c>
      <c r="F276" s="181">
        <v>0</v>
      </c>
      <c r="G276" s="181">
        <v>0</v>
      </c>
      <c r="H276" s="181">
        <v>0</v>
      </c>
      <c r="I276" s="181">
        <v>0</v>
      </c>
      <c r="J276" s="181">
        <v>1</v>
      </c>
      <c r="K276" s="181">
        <v>4</v>
      </c>
      <c r="L276" s="181">
        <v>0</v>
      </c>
      <c r="M276" s="181">
        <v>0</v>
      </c>
      <c r="N276" s="181">
        <v>0</v>
      </c>
      <c r="O276" s="181">
        <v>0</v>
      </c>
      <c r="P276" s="181">
        <v>0</v>
      </c>
      <c r="Q276" s="181">
        <v>0</v>
      </c>
      <c r="R276" s="181">
        <v>0</v>
      </c>
      <c r="S276" s="181">
        <v>0</v>
      </c>
      <c r="T276" s="181">
        <v>0</v>
      </c>
      <c r="U276" s="181">
        <v>0</v>
      </c>
      <c r="V276" s="181">
        <v>0</v>
      </c>
      <c r="W276" s="181">
        <v>0</v>
      </c>
      <c r="X276" s="181">
        <v>0</v>
      </c>
      <c r="Y276" s="181">
        <v>0</v>
      </c>
    </row>
    <row r="277" spans="1:25">
      <c r="A277" s="180" t="s">
        <v>1261</v>
      </c>
      <c r="B277" s="180" t="s">
        <v>1262</v>
      </c>
      <c r="C277" s="180" t="s">
        <v>1263</v>
      </c>
      <c r="D277" s="181">
        <v>5</v>
      </c>
      <c r="E277" s="181">
        <v>0</v>
      </c>
      <c r="F277" s="181">
        <v>14</v>
      </c>
      <c r="G277" s="181">
        <v>0</v>
      </c>
      <c r="H277" s="181">
        <v>0</v>
      </c>
      <c r="I277" s="181">
        <v>0</v>
      </c>
      <c r="J277" s="181">
        <v>0</v>
      </c>
      <c r="K277" s="181">
        <v>0</v>
      </c>
      <c r="L277" s="181">
        <v>0</v>
      </c>
      <c r="M277" s="181">
        <v>0</v>
      </c>
      <c r="N277" s="181">
        <v>0</v>
      </c>
      <c r="O277" s="181">
        <v>0</v>
      </c>
      <c r="P277" s="181">
        <v>0</v>
      </c>
      <c r="Q277" s="181">
        <v>0</v>
      </c>
      <c r="R277" s="181">
        <v>0</v>
      </c>
      <c r="S277" s="181">
        <v>0</v>
      </c>
      <c r="T277" s="181">
        <v>0</v>
      </c>
      <c r="U277" s="181">
        <v>0</v>
      </c>
      <c r="V277" s="181">
        <v>0</v>
      </c>
      <c r="W277" s="181">
        <v>0</v>
      </c>
      <c r="X277" s="181">
        <v>0</v>
      </c>
      <c r="Y277" s="181">
        <v>0</v>
      </c>
    </row>
    <row r="278" spans="1:25">
      <c r="A278" s="180" t="s">
        <v>1264</v>
      </c>
      <c r="B278" s="180" t="s">
        <v>1265</v>
      </c>
      <c r="C278" s="180" t="s">
        <v>1266</v>
      </c>
      <c r="D278" s="181">
        <v>10</v>
      </c>
      <c r="E278" s="181">
        <v>6</v>
      </c>
      <c r="F278" s="181">
        <v>4</v>
      </c>
      <c r="G278" s="181">
        <v>0</v>
      </c>
      <c r="H278" s="181">
        <v>0</v>
      </c>
      <c r="I278" s="181">
        <v>0</v>
      </c>
      <c r="J278" s="181">
        <v>0</v>
      </c>
      <c r="K278" s="181">
        <v>4</v>
      </c>
      <c r="L278" s="181">
        <v>6</v>
      </c>
      <c r="M278" s="181">
        <v>0</v>
      </c>
      <c r="N278" s="181">
        <v>0</v>
      </c>
      <c r="O278" s="181">
        <v>0</v>
      </c>
      <c r="P278" s="181">
        <v>0</v>
      </c>
      <c r="Q278" s="181">
        <v>0</v>
      </c>
      <c r="R278" s="181">
        <v>0</v>
      </c>
      <c r="S278" s="181">
        <v>0</v>
      </c>
      <c r="T278" s="181">
        <v>0</v>
      </c>
      <c r="U278" s="181">
        <v>0</v>
      </c>
      <c r="V278" s="181">
        <v>0</v>
      </c>
      <c r="W278" s="181">
        <v>0</v>
      </c>
      <c r="X278" s="181">
        <v>0</v>
      </c>
      <c r="Y278" s="181">
        <v>0</v>
      </c>
    </row>
    <row r="279" spans="1:25">
      <c r="A279" s="180" t="s">
        <v>1267</v>
      </c>
      <c r="B279" s="180" t="s">
        <v>1268</v>
      </c>
      <c r="C279" s="180" t="s">
        <v>1269</v>
      </c>
      <c r="D279" s="181">
        <v>5</v>
      </c>
      <c r="E279" s="181">
        <v>0</v>
      </c>
      <c r="F279" s="181">
        <v>5</v>
      </c>
      <c r="G279" s="181">
        <v>0</v>
      </c>
      <c r="H279" s="181">
        <v>0</v>
      </c>
      <c r="I279" s="181">
        <v>0</v>
      </c>
      <c r="J279" s="181">
        <v>0</v>
      </c>
      <c r="K279" s="181">
        <v>0</v>
      </c>
      <c r="L279" s="181">
        <v>2</v>
      </c>
      <c r="M279" s="181">
        <v>1</v>
      </c>
      <c r="N279" s="181">
        <v>2</v>
      </c>
      <c r="O279" s="181">
        <v>0</v>
      </c>
      <c r="P279" s="181">
        <v>0</v>
      </c>
      <c r="Q279" s="181">
        <v>0</v>
      </c>
      <c r="R279" s="181">
        <v>0</v>
      </c>
      <c r="S279" s="181">
        <v>0</v>
      </c>
      <c r="T279" s="181">
        <v>0</v>
      </c>
      <c r="U279" s="181">
        <v>0</v>
      </c>
      <c r="V279" s="181">
        <v>0</v>
      </c>
      <c r="W279" s="181">
        <v>0</v>
      </c>
      <c r="X279" s="181">
        <v>0</v>
      </c>
      <c r="Y279" s="181">
        <v>0</v>
      </c>
    </row>
    <row r="280" spans="1:25">
      <c r="A280" s="180" t="s">
        <v>1270</v>
      </c>
      <c r="B280" s="180" t="s">
        <v>1271</v>
      </c>
      <c r="C280" s="180" t="s">
        <v>1272</v>
      </c>
      <c r="D280" s="181">
        <v>10</v>
      </c>
      <c r="E280" s="181">
        <v>0</v>
      </c>
      <c r="F280" s="181">
        <v>10</v>
      </c>
      <c r="G280" s="181">
        <v>0</v>
      </c>
      <c r="H280" s="181">
        <v>0</v>
      </c>
      <c r="I280" s="181">
        <v>0</v>
      </c>
      <c r="J280" s="181">
        <v>0</v>
      </c>
      <c r="K280" s="181">
        <v>4</v>
      </c>
      <c r="L280" s="181">
        <v>6</v>
      </c>
      <c r="M280" s="181">
        <v>0</v>
      </c>
      <c r="N280" s="181">
        <v>0</v>
      </c>
      <c r="O280" s="181">
        <v>0</v>
      </c>
      <c r="P280" s="181">
        <v>0</v>
      </c>
      <c r="Q280" s="181">
        <v>0</v>
      </c>
      <c r="R280" s="181">
        <v>0</v>
      </c>
      <c r="S280" s="181">
        <v>0</v>
      </c>
      <c r="T280" s="181">
        <v>0</v>
      </c>
      <c r="U280" s="181">
        <v>0</v>
      </c>
      <c r="V280" s="181">
        <v>0</v>
      </c>
      <c r="W280" s="181">
        <v>0</v>
      </c>
      <c r="X280" s="181">
        <v>0</v>
      </c>
      <c r="Y280" s="181">
        <v>0</v>
      </c>
    </row>
    <row r="281" spans="1:25">
      <c r="A281" s="180" t="s">
        <v>1273</v>
      </c>
      <c r="B281" s="180" t="s">
        <v>1274</v>
      </c>
      <c r="C281" s="180" t="s">
        <v>1275</v>
      </c>
      <c r="D281" s="181">
        <v>5</v>
      </c>
      <c r="E281" s="181">
        <v>0</v>
      </c>
      <c r="F281" s="181">
        <v>8</v>
      </c>
      <c r="G281" s="181">
        <v>0</v>
      </c>
      <c r="H281" s="181">
        <v>0</v>
      </c>
      <c r="I281" s="181">
        <v>0</v>
      </c>
      <c r="J281" s="181">
        <v>0</v>
      </c>
      <c r="K281" s="181">
        <v>0</v>
      </c>
      <c r="L281" s="181">
        <v>0</v>
      </c>
      <c r="M281" s="181">
        <v>1</v>
      </c>
      <c r="N281" s="181">
        <v>4</v>
      </c>
      <c r="O281" s="181">
        <v>0</v>
      </c>
      <c r="P281" s="181">
        <v>0</v>
      </c>
      <c r="Q281" s="181">
        <v>0</v>
      </c>
      <c r="R281" s="181">
        <v>0</v>
      </c>
      <c r="S281" s="181">
        <v>0</v>
      </c>
      <c r="T281" s="181">
        <v>0</v>
      </c>
      <c r="U281" s="181">
        <v>0</v>
      </c>
      <c r="V281" s="181">
        <v>0</v>
      </c>
      <c r="W281" s="181">
        <v>0</v>
      </c>
      <c r="X281" s="181">
        <v>0</v>
      </c>
      <c r="Y281" s="181">
        <v>0</v>
      </c>
    </row>
    <row r="282" spans="1:25">
      <c r="A282" s="180" t="s">
        <v>1276</v>
      </c>
      <c r="B282" s="180" t="s">
        <v>1277</v>
      </c>
      <c r="C282" s="180" t="s">
        <v>1278</v>
      </c>
      <c r="D282" s="181">
        <v>5</v>
      </c>
      <c r="E282" s="181">
        <v>0</v>
      </c>
      <c r="F282" s="181">
        <v>10</v>
      </c>
      <c r="G282" s="181">
        <v>0</v>
      </c>
      <c r="H282" s="181">
        <v>0</v>
      </c>
      <c r="I282" s="181">
        <v>0</v>
      </c>
      <c r="J282" s="181">
        <v>0</v>
      </c>
      <c r="K282" s="181">
        <v>0</v>
      </c>
      <c r="L282" s="181">
        <v>0</v>
      </c>
      <c r="M282" s="181">
        <v>2</v>
      </c>
      <c r="N282" s="181">
        <v>3</v>
      </c>
      <c r="O282" s="181">
        <v>0</v>
      </c>
      <c r="P282" s="181">
        <v>0</v>
      </c>
      <c r="Q282" s="181">
        <v>0</v>
      </c>
      <c r="R282" s="181">
        <v>0</v>
      </c>
      <c r="S282" s="181">
        <v>0</v>
      </c>
      <c r="T282" s="181">
        <v>0</v>
      </c>
      <c r="U282" s="181">
        <v>0</v>
      </c>
      <c r="V282" s="181">
        <v>0</v>
      </c>
      <c r="W282" s="181">
        <v>0</v>
      </c>
      <c r="X282" s="181">
        <v>0</v>
      </c>
      <c r="Y282" s="181">
        <v>0</v>
      </c>
    </row>
    <row r="283" spans="1:25">
      <c r="A283" s="180" t="s">
        <v>1279</v>
      </c>
      <c r="B283" s="180" t="s">
        <v>1280</v>
      </c>
      <c r="C283" s="180" t="s">
        <v>1281</v>
      </c>
      <c r="D283" s="181">
        <v>1</v>
      </c>
      <c r="E283" s="181">
        <v>0</v>
      </c>
      <c r="F283" s="181">
        <v>3</v>
      </c>
      <c r="G283" s="181">
        <v>0</v>
      </c>
      <c r="H283" s="181">
        <v>0</v>
      </c>
      <c r="I283" s="181">
        <v>0</v>
      </c>
      <c r="J283" s="181">
        <v>0</v>
      </c>
      <c r="K283" s="181">
        <v>0</v>
      </c>
      <c r="L283" s="181">
        <v>0</v>
      </c>
      <c r="M283" s="181">
        <v>0</v>
      </c>
      <c r="N283" s="181">
        <v>0</v>
      </c>
      <c r="O283" s="181">
        <v>0</v>
      </c>
      <c r="P283" s="181">
        <v>0</v>
      </c>
      <c r="Q283" s="181">
        <v>0</v>
      </c>
      <c r="R283" s="181">
        <v>1</v>
      </c>
      <c r="S283" s="181">
        <v>0</v>
      </c>
      <c r="T283" s="181">
        <v>0</v>
      </c>
      <c r="U283" s="181">
        <v>0</v>
      </c>
      <c r="V283" s="181">
        <v>0</v>
      </c>
      <c r="W283" s="181">
        <v>0</v>
      </c>
      <c r="X283" s="181">
        <v>0</v>
      </c>
      <c r="Y283" s="181">
        <v>0</v>
      </c>
    </row>
    <row r="284" spans="1:25">
      <c r="A284" s="180" t="s">
        <v>1282</v>
      </c>
      <c r="B284" s="180" t="s">
        <v>1283</v>
      </c>
      <c r="C284" s="180" t="s">
        <v>1284</v>
      </c>
      <c r="D284" s="181">
        <v>25</v>
      </c>
      <c r="E284" s="181">
        <v>0</v>
      </c>
      <c r="F284" s="181">
        <v>0</v>
      </c>
      <c r="G284" s="181">
        <v>0</v>
      </c>
      <c r="H284" s="181">
        <v>0</v>
      </c>
      <c r="I284" s="181">
        <v>0</v>
      </c>
      <c r="J284" s="181">
        <v>25</v>
      </c>
      <c r="K284" s="181">
        <v>0</v>
      </c>
      <c r="L284" s="181">
        <v>0</v>
      </c>
      <c r="M284" s="181">
        <v>0</v>
      </c>
      <c r="N284" s="181">
        <v>0</v>
      </c>
      <c r="O284" s="181">
        <v>0</v>
      </c>
      <c r="P284" s="181">
        <v>0</v>
      </c>
      <c r="Q284" s="181">
        <v>0</v>
      </c>
      <c r="R284" s="181">
        <v>0</v>
      </c>
      <c r="S284" s="181">
        <v>0</v>
      </c>
      <c r="T284" s="181">
        <v>0</v>
      </c>
      <c r="U284" s="181">
        <v>0</v>
      </c>
      <c r="V284" s="181">
        <v>0</v>
      </c>
      <c r="W284" s="181">
        <v>0</v>
      </c>
      <c r="X284" s="181">
        <v>0</v>
      </c>
      <c r="Y284" s="181">
        <v>0</v>
      </c>
    </row>
    <row r="285" spans="1:25">
      <c r="A285" s="180" t="s">
        <v>1285</v>
      </c>
      <c r="B285" s="180" t="s">
        <v>1286</v>
      </c>
      <c r="C285" s="180" t="s">
        <v>1287</v>
      </c>
      <c r="D285" s="181">
        <v>5</v>
      </c>
      <c r="E285" s="181">
        <v>0</v>
      </c>
      <c r="F285" s="181">
        <v>5</v>
      </c>
      <c r="G285" s="181">
        <v>0</v>
      </c>
      <c r="H285" s="181">
        <v>0</v>
      </c>
      <c r="I285" s="181">
        <v>0</v>
      </c>
      <c r="J285" s="181">
        <v>0</v>
      </c>
      <c r="K285" s="181">
        <v>0</v>
      </c>
      <c r="L285" s="181">
        <v>5</v>
      </c>
      <c r="M285" s="181">
        <v>0</v>
      </c>
      <c r="N285" s="181">
        <v>0</v>
      </c>
      <c r="O285" s="181">
        <v>0</v>
      </c>
      <c r="P285" s="181">
        <v>0</v>
      </c>
      <c r="Q285" s="181">
        <v>0</v>
      </c>
      <c r="R285" s="181">
        <v>0</v>
      </c>
      <c r="S285" s="181">
        <v>0</v>
      </c>
      <c r="T285" s="181">
        <v>0</v>
      </c>
      <c r="U285" s="181">
        <v>0</v>
      </c>
      <c r="V285" s="181">
        <v>0</v>
      </c>
      <c r="W285" s="181">
        <v>0</v>
      </c>
      <c r="X285" s="181">
        <v>0</v>
      </c>
      <c r="Y285" s="181">
        <v>0</v>
      </c>
    </row>
    <row r="286" spans="1:25">
      <c r="A286" s="180" t="s">
        <v>1288</v>
      </c>
      <c r="B286" s="180" t="s">
        <v>1289</v>
      </c>
      <c r="C286" s="180" t="s">
        <v>1290</v>
      </c>
      <c r="D286" s="181">
        <v>2</v>
      </c>
      <c r="E286" s="181">
        <v>0</v>
      </c>
      <c r="F286" s="181">
        <v>6</v>
      </c>
      <c r="G286" s="181">
        <v>0</v>
      </c>
      <c r="H286" s="181">
        <v>0</v>
      </c>
      <c r="I286" s="181">
        <v>0</v>
      </c>
      <c r="J286" s="181">
        <v>0</v>
      </c>
      <c r="K286" s="181">
        <v>0</v>
      </c>
      <c r="L286" s="181">
        <v>1</v>
      </c>
      <c r="M286" s="181">
        <v>0</v>
      </c>
      <c r="N286" s="181">
        <v>0</v>
      </c>
      <c r="O286" s="181">
        <v>1</v>
      </c>
      <c r="P286" s="181">
        <v>0</v>
      </c>
      <c r="Q286" s="181">
        <v>0</v>
      </c>
      <c r="R286" s="181">
        <v>0</v>
      </c>
      <c r="S286" s="181">
        <v>0</v>
      </c>
      <c r="T286" s="181">
        <v>0</v>
      </c>
      <c r="U286" s="181">
        <v>0</v>
      </c>
      <c r="V286" s="181">
        <v>0</v>
      </c>
      <c r="W286" s="181">
        <v>0</v>
      </c>
      <c r="X286" s="181">
        <v>0</v>
      </c>
      <c r="Y286" s="181">
        <v>0</v>
      </c>
    </row>
    <row r="287" spans="1:25">
      <c r="A287" s="180" t="s">
        <v>1291</v>
      </c>
      <c r="B287" s="180" t="s">
        <v>1292</v>
      </c>
      <c r="C287" s="180" t="s">
        <v>1449</v>
      </c>
      <c r="D287" s="181">
        <v>1</v>
      </c>
      <c r="E287" s="181">
        <v>0</v>
      </c>
      <c r="F287" s="181">
        <v>0</v>
      </c>
      <c r="G287" s="181">
        <v>0</v>
      </c>
      <c r="H287" s="181">
        <v>0</v>
      </c>
      <c r="I287" s="181">
        <v>0</v>
      </c>
      <c r="J287" s="181">
        <v>0</v>
      </c>
      <c r="K287" s="181">
        <v>0</v>
      </c>
      <c r="L287" s="181">
        <v>2</v>
      </c>
      <c r="M287" s="181">
        <v>0</v>
      </c>
      <c r="N287" s="181">
        <v>0</v>
      </c>
      <c r="O287" s="181">
        <v>0</v>
      </c>
      <c r="P287" s="181">
        <v>0</v>
      </c>
      <c r="Q287" s="181">
        <v>0</v>
      </c>
      <c r="R287" s="181">
        <v>0</v>
      </c>
      <c r="S287" s="181">
        <v>0</v>
      </c>
      <c r="T287" s="181">
        <v>0</v>
      </c>
      <c r="U287" s="181">
        <v>0</v>
      </c>
      <c r="V287" s="181">
        <v>0</v>
      </c>
      <c r="W287" s="181">
        <v>0</v>
      </c>
      <c r="X287" s="181">
        <v>0</v>
      </c>
      <c r="Y287" s="181">
        <v>0</v>
      </c>
    </row>
    <row r="288" spans="1:25">
      <c r="A288" s="180" t="s">
        <v>1293</v>
      </c>
      <c r="B288" s="180" t="s">
        <v>1294</v>
      </c>
      <c r="C288" s="180" t="s">
        <v>1295</v>
      </c>
      <c r="D288" s="181">
        <v>4</v>
      </c>
      <c r="E288" s="181">
        <v>0</v>
      </c>
      <c r="F288" s="181">
        <v>4</v>
      </c>
      <c r="G288" s="181">
        <v>0</v>
      </c>
      <c r="H288" s="181">
        <v>0</v>
      </c>
      <c r="I288" s="181">
        <v>0</v>
      </c>
      <c r="J288" s="181">
        <v>0</v>
      </c>
      <c r="K288" s="181">
        <v>0</v>
      </c>
      <c r="L288" s="181">
        <v>4</v>
      </c>
      <c r="M288" s="181">
        <v>0</v>
      </c>
      <c r="N288" s="181">
        <v>0</v>
      </c>
      <c r="O288" s="181">
        <v>0</v>
      </c>
      <c r="P288" s="181">
        <v>0</v>
      </c>
      <c r="Q288" s="181">
        <v>0</v>
      </c>
      <c r="R288" s="181">
        <v>0</v>
      </c>
      <c r="S288" s="181">
        <v>0</v>
      </c>
      <c r="T288" s="181">
        <v>0</v>
      </c>
      <c r="U288" s="181">
        <v>0</v>
      </c>
      <c r="V288" s="181">
        <v>0</v>
      </c>
      <c r="W288" s="181">
        <v>0</v>
      </c>
      <c r="X288" s="181">
        <v>0</v>
      </c>
      <c r="Y288" s="181">
        <v>0</v>
      </c>
    </row>
    <row r="289" spans="1:25">
      <c r="A289" s="180" t="s">
        <v>1296</v>
      </c>
      <c r="B289" s="180" t="s">
        <v>1297</v>
      </c>
      <c r="C289" s="180" t="s">
        <v>1298</v>
      </c>
      <c r="D289" s="181">
        <v>4</v>
      </c>
      <c r="E289" s="181">
        <v>0</v>
      </c>
      <c r="F289" s="181">
        <v>4</v>
      </c>
      <c r="G289" s="181">
        <v>0</v>
      </c>
      <c r="H289" s="181">
        <v>0</v>
      </c>
      <c r="I289" s="181">
        <v>0</v>
      </c>
      <c r="J289" s="181">
        <v>0</v>
      </c>
      <c r="K289" s="181">
        <v>0</v>
      </c>
      <c r="L289" s="181">
        <v>4</v>
      </c>
      <c r="M289" s="181">
        <v>0</v>
      </c>
      <c r="N289" s="181">
        <v>0</v>
      </c>
      <c r="O289" s="181">
        <v>0</v>
      </c>
      <c r="P289" s="181">
        <v>0</v>
      </c>
      <c r="Q289" s="181">
        <v>0</v>
      </c>
      <c r="R289" s="181">
        <v>0</v>
      </c>
      <c r="S289" s="181">
        <v>0</v>
      </c>
      <c r="T289" s="181">
        <v>0</v>
      </c>
      <c r="U289" s="181">
        <v>0</v>
      </c>
      <c r="V289" s="181">
        <v>0</v>
      </c>
      <c r="W289" s="181">
        <v>0</v>
      </c>
      <c r="X289" s="181">
        <v>0</v>
      </c>
      <c r="Y289" s="181">
        <v>0</v>
      </c>
    </row>
    <row r="290" spans="1:25">
      <c r="A290" s="180" t="s">
        <v>1299</v>
      </c>
      <c r="B290" s="180" t="s">
        <v>1300</v>
      </c>
      <c r="C290" s="180" t="s">
        <v>1301</v>
      </c>
      <c r="D290" s="181">
        <v>4</v>
      </c>
      <c r="E290" s="181">
        <v>0</v>
      </c>
      <c r="F290" s="181">
        <v>0</v>
      </c>
      <c r="G290" s="181">
        <v>0</v>
      </c>
      <c r="H290" s="181">
        <v>0</v>
      </c>
      <c r="I290" s="181">
        <v>0</v>
      </c>
      <c r="J290" s="181">
        <v>0</v>
      </c>
      <c r="K290" s="181">
        <v>0</v>
      </c>
      <c r="L290" s="181">
        <v>0</v>
      </c>
      <c r="M290" s="181">
        <v>0</v>
      </c>
      <c r="N290" s="181">
        <v>4</v>
      </c>
      <c r="O290" s="181">
        <v>0</v>
      </c>
      <c r="P290" s="181">
        <v>0</v>
      </c>
      <c r="Q290" s="181">
        <v>0</v>
      </c>
      <c r="R290" s="181">
        <v>0</v>
      </c>
      <c r="S290" s="181">
        <v>0</v>
      </c>
      <c r="T290" s="181">
        <v>0</v>
      </c>
      <c r="U290" s="181">
        <v>0</v>
      </c>
      <c r="V290" s="181">
        <v>0</v>
      </c>
      <c r="W290" s="181">
        <v>0</v>
      </c>
      <c r="X290" s="181">
        <v>0</v>
      </c>
      <c r="Y290" s="181">
        <v>0</v>
      </c>
    </row>
    <row r="291" spans="1:25">
      <c r="A291" s="180" t="s">
        <v>1302</v>
      </c>
      <c r="B291" s="180" t="s">
        <v>1303</v>
      </c>
      <c r="C291" s="180" t="s">
        <v>1304</v>
      </c>
      <c r="D291" s="181">
        <v>4</v>
      </c>
      <c r="E291" s="181">
        <v>0</v>
      </c>
      <c r="F291" s="181">
        <v>0</v>
      </c>
      <c r="G291" s="181">
        <v>0</v>
      </c>
      <c r="H291" s="181">
        <v>0</v>
      </c>
      <c r="I291" s="181">
        <v>0</v>
      </c>
      <c r="J291" s="181">
        <v>0</v>
      </c>
      <c r="K291" s="181">
        <v>0</v>
      </c>
      <c r="L291" s="181">
        <v>0</v>
      </c>
      <c r="M291" s="181">
        <v>4</v>
      </c>
      <c r="N291" s="181">
        <v>0</v>
      </c>
      <c r="O291" s="181">
        <v>0</v>
      </c>
      <c r="P291" s="181">
        <v>0</v>
      </c>
      <c r="Q291" s="181">
        <v>0</v>
      </c>
      <c r="R291" s="181">
        <v>0</v>
      </c>
      <c r="S291" s="181">
        <v>0</v>
      </c>
      <c r="T291" s="181">
        <v>0</v>
      </c>
      <c r="U291" s="181">
        <v>0</v>
      </c>
      <c r="V291" s="181">
        <v>0</v>
      </c>
      <c r="W291" s="181">
        <v>0</v>
      </c>
      <c r="X291" s="181">
        <v>0</v>
      </c>
      <c r="Y291" s="181">
        <v>0</v>
      </c>
    </row>
    <row r="292" spans="1:25">
      <c r="A292" s="180" t="s">
        <v>1305</v>
      </c>
      <c r="B292" s="180" t="s">
        <v>1306</v>
      </c>
      <c r="C292" s="180" t="s">
        <v>1307</v>
      </c>
      <c r="D292" s="181">
        <v>4</v>
      </c>
      <c r="E292" s="181">
        <v>0</v>
      </c>
      <c r="F292" s="181">
        <v>4</v>
      </c>
      <c r="G292" s="181">
        <v>0</v>
      </c>
      <c r="H292" s="181">
        <v>0</v>
      </c>
      <c r="I292" s="181">
        <v>0</v>
      </c>
      <c r="J292" s="181">
        <v>0</v>
      </c>
      <c r="K292" s="181">
        <v>0</v>
      </c>
      <c r="L292" s="181">
        <v>0</v>
      </c>
      <c r="M292" s="181">
        <v>4</v>
      </c>
      <c r="N292" s="181">
        <v>0</v>
      </c>
      <c r="O292" s="181">
        <v>0</v>
      </c>
      <c r="P292" s="181">
        <v>0</v>
      </c>
      <c r="Q292" s="181">
        <v>0</v>
      </c>
      <c r="R292" s="181">
        <v>0</v>
      </c>
      <c r="S292" s="181">
        <v>0</v>
      </c>
      <c r="T292" s="181">
        <v>0</v>
      </c>
      <c r="U292" s="181">
        <v>0</v>
      </c>
      <c r="V292" s="181">
        <v>0</v>
      </c>
      <c r="W292" s="181">
        <v>0</v>
      </c>
      <c r="X292" s="181">
        <v>0</v>
      </c>
      <c r="Y292" s="181">
        <v>0</v>
      </c>
    </row>
    <row r="293" spans="1:25">
      <c r="A293" s="180" t="s">
        <v>1308</v>
      </c>
      <c r="B293" s="180" t="s">
        <v>1309</v>
      </c>
      <c r="C293" s="180" t="s">
        <v>412</v>
      </c>
      <c r="D293" s="181">
        <v>4</v>
      </c>
      <c r="E293" s="181">
        <v>4</v>
      </c>
      <c r="F293" s="181">
        <v>0</v>
      </c>
      <c r="G293" s="181">
        <v>0</v>
      </c>
      <c r="H293" s="181">
        <v>0</v>
      </c>
      <c r="I293" s="181">
        <v>0</v>
      </c>
      <c r="J293" s="181">
        <v>0</v>
      </c>
      <c r="K293" s="181">
        <v>0</v>
      </c>
      <c r="L293" s="181">
        <v>4</v>
      </c>
      <c r="M293" s="181">
        <v>0</v>
      </c>
      <c r="N293" s="181">
        <v>0</v>
      </c>
      <c r="O293" s="181">
        <v>0</v>
      </c>
      <c r="P293" s="181">
        <v>0</v>
      </c>
      <c r="Q293" s="181">
        <v>0</v>
      </c>
      <c r="R293" s="181">
        <v>0</v>
      </c>
      <c r="S293" s="181">
        <v>0</v>
      </c>
      <c r="T293" s="181">
        <v>0</v>
      </c>
      <c r="U293" s="181">
        <v>0</v>
      </c>
      <c r="V293" s="181">
        <v>0</v>
      </c>
      <c r="W293" s="181">
        <v>0</v>
      </c>
      <c r="X293" s="181">
        <v>0</v>
      </c>
      <c r="Y293" s="181">
        <v>0</v>
      </c>
    </row>
    <row r="294" spans="1:25">
      <c r="A294" s="180" t="s">
        <v>1310</v>
      </c>
      <c r="B294" s="180" t="s">
        <v>1311</v>
      </c>
      <c r="C294" s="180" t="s">
        <v>1450</v>
      </c>
      <c r="D294" s="181">
        <v>1</v>
      </c>
      <c r="E294" s="181">
        <v>0</v>
      </c>
      <c r="F294" s="181">
        <v>0</v>
      </c>
      <c r="G294" s="181">
        <v>0</v>
      </c>
      <c r="H294" s="181">
        <v>2</v>
      </c>
      <c r="I294" s="181">
        <v>0</v>
      </c>
      <c r="J294" s="181">
        <v>0</v>
      </c>
      <c r="K294" s="181">
        <v>0</v>
      </c>
      <c r="L294" s="181">
        <v>2</v>
      </c>
      <c r="M294" s="181">
        <v>0</v>
      </c>
      <c r="N294" s="181">
        <v>0</v>
      </c>
      <c r="O294" s="181">
        <v>0</v>
      </c>
      <c r="P294" s="181">
        <v>0</v>
      </c>
      <c r="Q294" s="181">
        <v>0</v>
      </c>
      <c r="R294" s="181">
        <v>0</v>
      </c>
      <c r="S294" s="181">
        <v>0</v>
      </c>
      <c r="T294" s="181">
        <v>0</v>
      </c>
      <c r="U294" s="181">
        <v>0</v>
      </c>
      <c r="V294" s="181">
        <v>0</v>
      </c>
      <c r="W294" s="181">
        <v>0</v>
      </c>
      <c r="X294" s="181">
        <v>0</v>
      </c>
      <c r="Y294" s="181">
        <v>0</v>
      </c>
    </row>
    <row r="295" spans="1:25">
      <c r="A295" s="180" t="s">
        <v>1312</v>
      </c>
      <c r="B295" s="180" t="s">
        <v>1313</v>
      </c>
      <c r="C295" s="180" t="s">
        <v>1314</v>
      </c>
      <c r="D295" s="181">
        <v>1</v>
      </c>
      <c r="E295" s="181">
        <v>0</v>
      </c>
      <c r="F295" s="181">
        <v>0</v>
      </c>
      <c r="G295" s="181">
        <v>0</v>
      </c>
      <c r="H295" s="181">
        <v>5</v>
      </c>
      <c r="I295" s="181">
        <v>0</v>
      </c>
      <c r="J295" s="181">
        <v>0</v>
      </c>
      <c r="K295" s="181">
        <v>0</v>
      </c>
      <c r="L295" s="181">
        <v>0</v>
      </c>
      <c r="M295" s="181">
        <v>0</v>
      </c>
      <c r="N295" s="181">
        <v>0</v>
      </c>
      <c r="O295" s="181">
        <v>0</v>
      </c>
      <c r="P295" s="181">
        <v>0</v>
      </c>
      <c r="Q295" s="181">
        <v>0</v>
      </c>
      <c r="R295" s="181">
        <v>0</v>
      </c>
      <c r="S295" s="181">
        <v>0</v>
      </c>
      <c r="T295" s="181">
        <v>0</v>
      </c>
      <c r="U295" s="181">
        <v>0</v>
      </c>
      <c r="V295" s="181">
        <v>0</v>
      </c>
      <c r="W295" s="181">
        <v>0</v>
      </c>
      <c r="X295" s="181">
        <v>0</v>
      </c>
      <c r="Y295" s="181">
        <v>0</v>
      </c>
    </row>
    <row r="296" spans="1:25">
      <c r="A296" s="180" t="s">
        <v>1315</v>
      </c>
      <c r="B296" s="180" t="s">
        <v>1316</v>
      </c>
      <c r="C296" s="180" t="s">
        <v>1385</v>
      </c>
      <c r="D296" s="181">
        <v>5</v>
      </c>
      <c r="E296" s="181">
        <v>0</v>
      </c>
      <c r="F296" s="181">
        <v>1</v>
      </c>
      <c r="G296" s="181">
        <v>0</v>
      </c>
      <c r="H296" s="181">
        <v>5</v>
      </c>
      <c r="I296" s="181">
        <v>0</v>
      </c>
      <c r="J296" s="181">
        <v>0</v>
      </c>
      <c r="K296" s="181">
        <v>0</v>
      </c>
      <c r="L296" s="181">
        <v>0</v>
      </c>
      <c r="M296" s="181">
        <v>0</v>
      </c>
      <c r="N296" s="181">
        <v>1</v>
      </c>
      <c r="O296" s="181">
        <v>4</v>
      </c>
      <c r="P296" s="181">
        <v>0</v>
      </c>
      <c r="Q296" s="181">
        <v>0</v>
      </c>
      <c r="R296" s="181">
        <v>0</v>
      </c>
      <c r="S296" s="181">
        <v>0</v>
      </c>
      <c r="T296" s="181">
        <v>0</v>
      </c>
      <c r="U296" s="181">
        <v>0</v>
      </c>
      <c r="V296" s="181">
        <v>0</v>
      </c>
      <c r="W296" s="181">
        <v>0</v>
      </c>
      <c r="X296" s="181">
        <v>0</v>
      </c>
      <c r="Y296" s="181">
        <v>0</v>
      </c>
    </row>
    <row r="297" spans="1:25">
      <c r="A297" s="180" t="s">
        <v>1317</v>
      </c>
      <c r="B297" s="180" t="s">
        <v>1318</v>
      </c>
      <c r="C297" s="180" t="s">
        <v>1319</v>
      </c>
      <c r="D297" s="181">
        <v>1</v>
      </c>
      <c r="E297" s="181">
        <v>0</v>
      </c>
      <c r="F297" s="181">
        <v>0</v>
      </c>
      <c r="G297" s="181">
        <v>0</v>
      </c>
      <c r="H297" s="181">
        <v>6</v>
      </c>
      <c r="I297" s="181">
        <v>0</v>
      </c>
      <c r="J297" s="181">
        <v>0</v>
      </c>
      <c r="K297" s="181">
        <v>0</v>
      </c>
      <c r="L297" s="181">
        <v>0</v>
      </c>
      <c r="M297" s="181">
        <v>0</v>
      </c>
      <c r="N297" s="181">
        <v>0</v>
      </c>
      <c r="O297" s="181">
        <v>0</v>
      </c>
      <c r="P297" s="181">
        <v>0</v>
      </c>
      <c r="Q297" s="181">
        <v>0</v>
      </c>
      <c r="R297" s="181">
        <v>0</v>
      </c>
      <c r="S297" s="181">
        <v>0</v>
      </c>
      <c r="T297" s="181">
        <v>0</v>
      </c>
      <c r="U297" s="181">
        <v>0</v>
      </c>
      <c r="V297" s="181">
        <v>0</v>
      </c>
      <c r="W297" s="181">
        <v>0</v>
      </c>
      <c r="X297" s="181">
        <v>0</v>
      </c>
      <c r="Y297" s="181">
        <v>0</v>
      </c>
    </row>
    <row r="298" spans="1:25">
      <c r="A298" s="180" t="s">
        <v>1320</v>
      </c>
      <c r="B298" s="180" t="s">
        <v>1321</v>
      </c>
      <c r="C298" s="180" t="s">
        <v>230</v>
      </c>
      <c r="D298" s="181">
        <v>1</v>
      </c>
      <c r="E298" s="181">
        <v>0</v>
      </c>
      <c r="F298" s="181">
        <v>0</v>
      </c>
      <c r="G298" s="181">
        <v>0</v>
      </c>
      <c r="H298" s="181">
        <v>6</v>
      </c>
      <c r="I298" s="181">
        <v>0</v>
      </c>
      <c r="J298" s="181">
        <v>0</v>
      </c>
      <c r="K298" s="181">
        <v>0</v>
      </c>
      <c r="L298" s="181">
        <v>0</v>
      </c>
      <c r="M298" s="181">
        <v>0</v>
      </c>
      <c r="N298" s="181">
        <v>0</v>
      </c>
      <c r="O298" s="181">
        <v>0</v>
      </c>
      <c r="P298" s="181">
        <v>0</v>
      </c>
      <c r="Q298" s="181">
        <v>0</v>
      </c>
      <c r="R298" s="181">
        <v>0</v>
      </c>
      <c r="S298" s="181">
        <v>0</v>
      </c>
      <c r="T298" s="181">
        <v>0</v>
      </c>
      <c r="U298" s="181">
        <v>0</v>
      </c>
      <c r="V298" s="181">
        <v>0</v>
      </c>
      <c r="W298" s="181">
        <v>0</v>
      </c>
      <c r="X298" s="181">
        <v>0</v>
      </c>
      <c r="Y298" s="181">
        <v>0</v>
      </c>
    </row>
    <row r="299" spans="1:25">
      <c r="A299" s="180" t="s">
        <v>1322</v>
      </c>
      <c r="B299" s="180" t="s">
        <v>1323</v>
      </c>
      <c r="C299" s="180" t="s">
        <v>231</v>
      </c>
      <c r="D299" s="181">
        <v>1</v>
      </c>
      <c r="E299" s="181">
        <v>0</v>
      </c>
      <c r="F299" s="181">
        <v>0</v>
      </c>
      <c r="G299" s="181">
        <v>0</v>
      </c>
      <c r="H299" s="181">
        <v>6</v>
      </c>
      <c r="I299" s="181">
        <v>0</v>
      </c>
      <c r="J299" s="181">
        <v>0</v>
      </c>
      <c r="K299" s="181">
        <v>0</v>
      </c>
      <c r="L299" s="181">
        <v>0</v>
      </c>
      <c r="M299" s="181">
        <v>0</v>
      </c>
      <c r="N299" s="181">
        <v>0</v>
      </c>
      <c r="O299" s="181">
        <v>0</v>
      </c>
      <c r="P299" s="181">
        <v>0</v>
      </c>
      <c r="Q299" s="181">
        <v>0</v>
      </c>
      <c r="R299" s="181">
        <v>0</v>
      </c>
      <c r="S299" s="181">
        <v>0</v>
      </c>
      <c r="T299" s="181">
        <v>0</v>
      </c>
      <c r="U299" s="181">
        <v>0</v>
      </c>
      <c r="V299" s="181">
        <v>0</v>
      </c>
      <c r="W299" s="181">
        <v>0</v>
      </c>
      <c r="X299" s="181">
        <v>0</v>
      </c>
      <c r="Y299" s="181">
        <v>0</v>
      </c>
    </row>
    <row r="300" spans="1:25">
      <c r="A300" s="180" t="s">
        <v>1324</v>
      </c>
      <c r="B300" s="180" t="s">
        <v>1325</v>
      </c>
      <c r="C300" s="180" t="s">
        <v>1326</v>
      </c>
      <c r="D300" s="181">
        <v>1</v>
      </c>
      <c r="E300" s="181">
        <v>0</v>
      </c>
      <c r="F300" s="181">
        <v>0</v>
      </c>
      <c r="G300" s="181">
        <v>0</v>
      </c>
      <c r="H300" s="181">
        <v>6</v>
      </c>
      <c r="I300" s="181">
        <v>0</v>
      </c>
      <c r="J300" s="181">
        <v>0</v>
      </c>
      <c r="K300" s="181">
        <v>0</v>
      </c>
      <c r="L300" s="181">
        <v>0</v>
      </c>
      <c r="M300" s="181">
        <v>0</v>
      </c>
      <c r="N300" s="181">
        <v>0</v>
      </c>
      <c r="O300" s="181">
        <v>0</v>
      </c>
      <c r="P300" s="181">
        <v>0</v>
      </c>
      <c r="Q300" s="181">
        <v>0</v>
      </c>
      <c r="R300" s="181">
        <v>0</v>
      </c>
      <c r="S300" s="181">
        <v>0</v>
      </c>
      <c r="T300" s="181">
        <v>0</v>
      </c>
      <c r="U300" s="181">
        <v>0</v>
      </c>
      <c r="V300" s="181">
        <v>0</v>
      </c>
      <c r="W300" s="181">
        <v>0</v>
      </c>
      <c r="X300" s="181">
        <v>0</v>
      </c>
      <c r="Y300" s="181">
        <v>0</v>
      </c>
    </row>
    <row r="301" spans="1:25">
      <c r="A301" s="180" t="s">
        <v>1327</v>
      </c>
      <c r="B301" s="180" t="s">
        <v>1328</v>
      </c>
      <c r="C301" s="180" t="s">
        <v>1424</v>
      </c>
      <c r="D301" s="181">
        <v>1</v>
      </c>
      <c r="E301" s="181">
        <v>0</v>
      </c>
      <c r="F301" s="181">
        <v>0</v>
      </c>
      <c r="G301" s="181">
        <v>0</v>
      </c>
      <c r="H301" s="181">
        <v>7</v>
      </c>
      <c r="I301" s="181">
        <v>0</v>
      </c>
      <c r="J301" s="181">
        <v>0</v>
      </c>
      <c r="K301" s="181">
        <v>0</v>
      </c>
      <c r="L301" s="181">
        <v>0</v>
      </c>
      <c r="M301" s="181">
        <v>0</v>
      </c>
      <c r="N301" s="181">
        <v>0</v>
      </c>
      <c r="O301" s="181">
        <v>0</v>
      </c>
      <c r="P301" s="181">
        <v>0</v>
      </c>
      <c r="Q301" s="181">
        <v>0</v>
      </c>
      <c r="R301" s="181">
        <v>0</v>
      </c>
      <c r="S301" s="181">
        <v>0</v>
      </c>
      <c r="T301" s="181">
        <v>0</v>
      </c>
      <c r="U301" s="181">
        <v>0</v>
      </c>
      <c r="V301" s="181">
        <v>0</v>
      </c>
      <c r="W301" s="181">
        <v>0</v>
      </c>
      <c r="X301" s="181">
        <v>0</v>
      </c>
      <c r="Y301" s="181">
        <v>0</v>
      </c>
    </row>
    <row r="302" spans="1:25">
      <c r="A302" s="180" t="s">
        <v>1329</v>
      </c>
      <c r="B302" s="180" t="s">
        <v>1330</v>
      </c>
      <c r="C302" s="180" t="s">
        <v>1331</v>
      </c>
      <c r="D302" s="181">
        <v>1</v>
      </c>
      <c r="E302" s="181">
        <v>0</v>
      </c>
      <c r="F302" s="181">
        <v>0</v>
      </c>
      <c r="G302" s="181">
        <v>0</v>
      </c>
      <c r="H302" s="181">
        <v>8</v>
      </c>
      <c r="I302" s="181">
        <v>0</v>
      </c>
      <c r="J302" s="181">
        <v>0</v>
      </c>
      <c r="K302" s="181">
        <v>0</v>
      </c>
      <c r="L302" s="181">
        <v>0</v>
      </c>
      <c r="M302" s="181">
        <v>0</v>
      </c>
      <c r="N302" s="181">
        <v>0</v>
      </c>
      <c r="O302" s="181">
        <v>0</v>
      </c>
      <c r="P302" s="181">
        <v>0</v>
      </c>
      <c r="Q302" s="181">
        <v>0</v>
      </c>
      <c r="R302" s="181">
        <v>0</v>
      </c>
      <c r="S302" s="181">
        <v>0</v>
      </c>
      <c r="T302" s="181">
        <v>0</v>
      </c>
      <c r="U302" s="181">
        <v>0</v>
      </c>
      <c r="V302" s="181">
        <v>0</v>
      </c>
      <c r="W302" s="181">
        <v>0</v>
      </c>
      <c r="X302" s="181">
        <v>0</v>
      </c>
      <c r="Y302" s="181">
        <v>0</v>
      </c>
    </row>
    <row r="303" spans="1:25">
      <c r="A303" s="180" t="s">
        <v>1332</v>
      </c>
      <c r="B303" s="180" t="s">
        <v>1333</v>
      </c>
      <c r="C303" s="180" t="s">
        <v>1334</v>
      </c>
      <c r="D303" s="181">
        <v>1</v>
      </c>
      <c r="E303" s="181">
        <v>0</v>
      </c>
      <c r="F303" s="181">
        <v>0</v>
      </c>
      <c r="G303" s="181">
        <v>0</v>
      </c>
      <c r="H303" s="181">
        <v>8</v>
      </c>
      <c r="I303" s="181">
        <v>0</v>
      </c>
      <c r="J303" s="181">
        <v>0</v>
      </c>
      <c r="K303" s="181">
        <v>0</v>
      </c>
      <c r="L303" s="181">
        <v>0</v>
      </c>
      <c r="M303" s="181">
        <v>0</v>
      </c>
      <c r="N303" s="181">
        <v>0</v>
      </c>
      <c r="O303" s="181">
        <v>0</v>
      </c>
      <c r="P303" s="181">
        <v>0</v>
      </c>
      <c r="Q303" s="181">
        <v>0</v>
      </c>
      <c r="R303" s="181">
        <v>0</v>
      </c>
      <c r="S303" s="181">
        <v>0</v>
      </c>
      <c r="T303" s="181">
        <v>0</v>
      </c>
      <c r="U303" s="181">
        <v>0</v>
      </c>
      <c r="V303" s="181">
        <v>0</v>
      </c>
      <c r="W303" s="181">
        <v>0</v>
      </c>
      <c r="X303" s="181">
        <v>0</v>
      </c>
      <c r="Y303" s="181">
        <v>0</v>
      </c>
    </row>
    <row r="304" spans="1:25">
      <c r="A304" s="180" t="s">
        <v>1335</v>
      </c>
      <c r="B304" s="180" t="s">
        <v>1336</v>
      </c>
      <c r="C304" s="180" t="s">
        <v>1337</v>
      </c>
      <c r="D304" s="181">
        <v>1</v>
      </c>
      <c r="E304" s="181">
        <v>0</v>
      </c>
      <c r="F304" s="181">
        <v>0</v>
      </c>
      <c r="G304" s="181">
        <v>0</v>
      </c>
      <c r="H304" s="181">
        <v>9</v>
      </c>
      <c r="I304" s="181">
        <v>0</v>
      </c>
      <c r="J304" s="181">
        <v>0</v>
      </c>
      <c r="K304" s="181">
        <v>0</v>
      </c>
      <c r="L304" s="181">
        <v>0</v>
      </c>
      <c r="M304" s="181">
        <v>0</v>
      </c>
      <c r="N304" s="181">
        <v>0</v>
      </c>
      <c r="O304" s="181">
        <v>0</v>
      </c>
      <c r="P304" s="181">
        <v>0</v>
      </c>
      <c r="Q304" s="181">
        <v>0</v>
      </c>
      <c r="R304" s="181">
        <v>0</v>
      </c>
      <c r="S304" s="181">
        <v>0</v>
      </c>
      <c r="T304" s="181">
        <v>0</v>
      </c>
      <c r="U304" s="181">
        <v>0</v>
      </c>
      <c r="V304" s="181">
        <v>0</v>
      </c>
      <c r="W304" s="181">
        <v>0</v>
      </c>
      <c r="X304" s="181">
        <v>0</v>
      </c>
      <c r="Y304" s="181">
        <v>0</v>
      </c>
    </row>
    <row r="305" spans="1:25">
      <c r="A305" s="180" t="s">
        <v>1338</v>
      </c>
      <c r="B305" s="180" t="s">
        <v>1339</v>
      </c>
      <c r="C305" s="180" t="s">
        <v>1340</v>
      </c>
      <c r="D305" s="181">
        <v>1</v>
      </c>
      <c r="E305" s="181">
        <v>0</v>
      </c>
      <c r="F305" s="181">
        <v>0</v>
      </c>
      <c r="G305" s="181">
        <v>0</v>
      </c>
      <c r="H305" s="181">
        <v>9</v>
      </c>
      <c r="I305" s="181">
        <v>0</v>
      </c>
      <c r="J305" s="181">
        <v>0</v>
      </c>
      <c r="K305" s="181">
        <v>0</v>
      </c>
      <c r="L305" s="181">
        <v>0</v>
      </c>
      <c r="M305" s="181">
        <v>0</v>
      </c>
      <c r="N305" s="181">
        <v>0</v>
      </c>
      <c r="O305" s="181">
        <v>0</v>
      </c>
      <c r="P305" s="181">
        <v>0</v>
      </c>
      <c r="Q305" s="181">
        <v>0</v>
      </c>
      <c r="R305" s="181">
        <v>0</v>
      </c>
      <c r="S305" s="181">
        <v>0</v>
      </c>
      <c r="T305" s="181">
        <v>0</v>
      </c>
      <c r="U305" s="181">
        <v>0</v>
      </c>
      <c r="V305" s="181">
        <v>0</v>
      </c>
      <c r="W305" s="181">
        <v>0</v>
      </c>
      <c r="X305" s="181">
        <v>0</v>
      </c>
      <c r="Y305" s="181">
        <v>0</v>
      </c>
    </row>
    <row r="306" spans="1:25">
      <c r="A306" s="180" t="s">
        <v>1341</v>
      </c>
      <c r="B306" s="180" t="s">
        <v>1342</v>
      </c>
      <c r="C306" s="180" t="s">
        <v>1343</v>
      </c>
      <c r="D306" s="181">
        <v>1</v>
      </c>
      <c r="E306" s="181">
        <v>0</v>
      </c>
      <c r="F306" s="181">
        <v>0</v>
      </c>
      <c r="G306" s="181">
        <v>0</v>
      </c>
      <c r="H306" s="181">
        <v>10</v>
      </c>
      <c r="I306" s="181">
        <v>0</v>
      </c>
      <c r="J306" s="181">
        <v>0</v>
      </c>
      <c r="K306" s="181">
        <v>0</v>
      </c>
      <c r="L306" s="181">
        <v>0</v>
      </c>
      <c r="M306" s="181">
        <v>0</v>
      </c>
      <c r="N306" s="181">
        <v>0</v>
      </c>
      <c r="O306" s="181">
        <v>0</v>
      </c>
      <c r="P306" s="181">
        <v>0</v>
      </c>
      <c r="Q306" s="181">
        <v>0</v>
      </c>
      <c r="R306" s="181">
        <v>0</v>
      </c>
      <c r="S306" s="181">
        <v>0</v>
      </c>
      <c r="T306" s="181">
        <v>0</v>
      </c>
      <c r="U306" s="181">
        <v>0</v>
      </c>
      <c r="V306" s="181">
        <v>0</v>
      </c>
      <c r="W306" s="181">
        <v>0</v>
      </c>
      <c r="X306" s="181">
        <v>0</v>
      </c>
      <c r="Y306" s="181">
        <v>0</v>
      </c>
    </row>
    <row r="307" spans="1:25">
      <c r="A307" s="180" t="s">
        <v>1344</v>
      </c>
      <c r="B307" s="180" t="s">
        <v>1345</v>
      </c>
      <c r="C307" s="180" t="s">
        <v>1346</v>
      </c>
      <c r="D307" s="181">
        <v>1</v>
      </c>
      <c r="E307" s="181">
        <v>0</v>
      </c>
      <c r="F307" s="181">
        <v>0</v>
      </c>
      <c r="G307" s="181">
        <v>0</v>
      </c>
      <c r="H307" s="181">
        <v>10</v>
      </c>
      <c r="I307" s="181">
        <v>0</v>
      </c>
      <c r="J307" s="181">
        <v>0</v>
      </c>
      <c r="K307" s="181">
        <v>0</v>
      </c>
      <c r="L307" s="181">
        <v>0</v>
      </c>
      <c r="M307" s="181">
        <v>0</v>
      </c>
      <c r="N307" s="181">
        <v>0</v>
      </c>
      <c r="O307" s="181">
        <v>0</v>
      </c>
      <c r="P307" s="181">
        <v>0</v>
      </c>
      <c r="Q307" s="181">
        <v>0</v>
      </c>
      <c r="R307" s="181">
        <v>0</v>
      </c>
      <c r="S307" s="181">
        <v>1</v>
      </c>
      <c r="T307" s="181">
        <v>0</v>
      </c>
      <c r="U307" s="181">
        <v>0</v>
      </c>
      <c r="V307" s="181">
        <v>0</v>
      </c>
      <c r="W307" s="181">
        <v>0</v>
      </c>
      <c r="X307" s="181">
        <v>0</v>
      </c>
      <c r="Y307" s="181">
        <v>0</v>
      </c>
    </row>
  </sheetData>
  <sheetProtection password="8C72" sheet="1" formatCells="0" formatColumns="0" formatRows="0" insertColumns="0" insertRows="0" insertHyperlinks="0" deleteColumns="0" deleteRows="0" autoFilter="0" pivotTables="0"/>
  <autoFilter ref="A1:Y307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order Excel holds_volumes</vt:lpstr>
      <vt:lpstr>TOTAL Screws</vt:lpstr>
      <vt:lpstr>information screws</vt:lpstr>
      <vt:lpstr>base vis</vt:lpstr>
      <vt:lpstr>'information screws'!Excel_BuiltIn__FilterDatabase</vt:lpstr>
      <vt:lpstr>'order Excel holds_volumes'!Excel_BuiltIn__FilterDatabase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</cp:lastModifiedBy>
  <dcterms:created xsi:type="dcterms:W3CDTF">2020-07-27T10:02:20Z</dcterms:created>
  <dcterms:modified xsi:type="dcterms:W3CDTF">2023-01-05T16:23:29Z</dcterms:modified>
</cp:coreProperties>
</file>